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исание-Туда  " sheetId="11" r:id="rId1"/>
    <sheet name="Расписание-обратно " sheetId="8" r:id="rId2"/>
  </sheets>
  <calcPr calcId="124519"/>
</workbook>
</file>

<file path=xl/calcChain.xml><?xml version="1.0" encoding="utf-8"?>
<calcChain xmlns="http://schemas.openxmlformats.org/spreadsheetml/2006/main">
  <c r="G19" i="8"/>
  <c r="G18"/>
  <c r="G17"/>
  <c r="G16"/>
  <c r="G15"/>
  <c r="G20" i="11"/>
  <c r="G19"/>
  <c r="G18"/>
  <c r="G17"/>
  <c r="G16"/>
  <c r="G15"/>
  <c r="G21"/>
  <c r="G22"/>
  <c r="G21" i="8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5" i="11"/>
  <c r="C6"/>
  <c r="C7"/>
  <c r="C8"/>
  <c r="C9"/>
  <c r="C10"/>
  <c r="C11"/>
  <c r="C12"/>
  <c r="C13"/>
  <c r="C14"/>
  <c r="C15"/>
  <c r="C16"/>
  <c r="C17"/>
  <c r="C18"/>
  <c r="C19"/>
  <c r="C20"/>
  <c r="C21"/>
  <c r="C22"/>
  <c r="C23"/>
  <c r="G22" i="8"/>
  <c r="G20"/>
  <c r="G14"/>
  <c r="G13"/>
  <c r="G12"/>
  <c r="G11"/>
  <c r="G10"/>
  <c r="G9"/>
  <c r="G8"/>
  <c r="G7"/>
  <c r="G6"/>
  <c r="G5"/>
  <c r="G14" i="11"/>
  <c r="G13"/>
  <c r="G12"/>
  <c r="G11"/>
  <c r="G10"/>
  <c r="G9"/>
  <c r="G8"/>
  <c r="G7"/>
  <c r="G6"/>
  <c r="G5"/>
  <c r="D22" i="8"/>
  <c r="E22"/>
  <c r="D20"/>
  <c r="E20"/>
  <c r="D18"/>
  <c r="E18"/>
  <c r="F18"/>
  <c r="D16"/>
  <c r="E16"/>
  <c r="F16"/>
  <c r="D14"/>
  <c r="E14"/>
  <c r="D12"/>
  <c r="E12"/>
  <c r="D10"/>
  <c r="E10"/>
  <c r="D8"/>
  <c r="E8"/>
  <c r="D6"/>
  <c r="E6"/>
  <c r="D23"/>
  <c r="E23"/>
  <c r="D21"/>
  <c r="E21"/>
  <c r="D19"/>
  <c r="E19"/>
  <c r="F19"/>
  <c r="D17"/>
  <c r="E17"/>
  <c r="F17"/>
  <c r="D15"/>
  <c r="E15"/>
  <c r="F15"/>
  <c r="D13"/>
  <c r="E13"/>
  <c r="D11"/>
  <c r="E11"/>
  <c r="D9"/>
  <c r="E9"/>
  <c r="D7"/>
  <c r="E7"/>
  <c r="F7"/>
  <c r="F21"/>
  <c r="F23"/>
  <c r="F20"/>
  <c r="F13"/>
  <c r="F11"/>
  <c r="F9"/>
  <c r="D4"/>
  <c r="E4"/>
  <c r="D5"/>
  <c r="F22"/>
  <c r="F14"/>
  <c r="F12"/>
  <c r="F10"/>
  <c r="F8"/>
  <c r="F6"/>
  <c r="D23" i="11"/>
  <c r="E23"/>
  <c r="D21"/>
  <c r="E21"/>
  <c r="D19"/>
  <c r="D17"/>
  <c r="D15"/>
  <c r="D13"/>
  <c r="E13"/>
  <c r="D11"/>
  <c r="E11"/>
  <c r="D9"/>
  <c r="E9"/>
  <c r="D7"/>
  <c r="E7"/>
  <c r="D22"/>
  <c r="E22"/>
  <c r="D20"/>
  <c r="D18"/>
  <c r="D16"/>
  <c r="E16"/>
  <c r="D14"/>
  <c r="E14"/>
  <c r="D12"/>
  <c r="E12"/>
  <c r="D10"/>
  <c r="E10"/>
  <c r="D8"/>
  <c r="E8"/>
  <c r="D6"/>
  <c r="E6"/>
  <c r="D4"/>
  <c r="F23"/>
  <c r="F9"/>
  <c r="D5"/>
  <c r="E5"/>
  <c r="F6"/>
  <c r="F10"/>
  <c r="F14"/>
  <c r="F5"/>
  <c r="F13"/>
  <c r="F7"/>
  <c r="F11"/>
  <c r="F16"/>
  <c r="E4"/>
  <c r="F8"/>
  <c r="F12"/>
  <c r="E5" i="8"/>
  <c r="F5"/>
  <c r="E20" i="11"/>
  <c r="F20"/>
  <c r="E15"/>
  <c r="F15"/>
  <c r="E19"/>
  <c r="F19"/>
  <c r="E18"/>
  <c r="F18"/>
  <c r="E17"/>
  <c r="F17"/>
  <c r="F21"/>
  <c r="F22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N5"/>
  <c r="O5"/>
  <c r="N6"/>
  <c r="O6"/>
  <c r="N7"/>
  <c r="O7"/>
  <c r="N8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L5" i="8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N5"/>
  <c r="O5"/>
  <c r="N6"/>
  <c r="O6"/>
  <c r="N7"/>
  <c r="O7"/>
  <c r="N8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P5"/>
  <c r="Q5"/>
  <c r="P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H15" i="11"/>
  <c r="I15"/>
  <c r="H16"/>
  <c r="I16"/>
  <c r="H17"/>
  <c r="I17"/>
  <c r="H18"/>
  <c r="I18"/>
  <c r="H19"/>
  <c r="I19"/>
  <c r="H20"/>
  <c r="I20"/>
  <c r="H21"/>
  <c r="I21"/>
  <c r="H22"/>
  <c r="I22"/>
  <c r="H23"/>
</calcChain>
</file>

<file path=xl/sharedStrings.xml><?xml version="1.0" encoding="utf-8"?>
<sst xmlns="http://schemas.openxmlformats.org/spreadsheetml/2006/main" count="81" uniqueCount="34">
  <si>
    <t>Остановочные пункты</t>
  </si>
  <si>
    <t>приб.</t>
  </si>
  <si>
    <t>отпр.</t>
  </si>
  <si>
    <t>Дни в ходу</t>
  </si>
  <si>
    <t>км между</t>
  </si>
  <si>
    <t>км нараст</t>
  </si>
  <si>
    <t>доля</t>
  </si>
  <si>
    <t>время хода</t>
  </si>
  <si>
    <t>ежедневно</t>
  </si>
  <si>
    <t>№ Маршрута 123Э</t>
  </si>
  <si>
    <t>Урень а/с - Тонкино а/с</t>
  </si>
  <si>
    <t>Урень а/с</t>
  </si>
  <si>
    <t>Тонкино а/с</t>
  </si>
  <si>
    <t>Климово магазин</t>
  </si>
  <si>
    <t>д. Мокроносово</t>
  </si>
  <si>
    <t>с. Темта центр</t>
  </si>
  <si>
    <t>р.п. Арья ПМК</t>
  </si>
  <si>
    <t>д. Титково</t>
  </si>
  <si>
    <t>с. Б.Карпово</t>
  </si>
  <si>
    <t>д. Кудряшино</t>
  </si>
  <si>
    <t>д. М.Ларионово</t>
  </si>
  <si>
    <t>Климово конец</t>
  </si>
  <si>
    <t>с. Темта администрация</t>
  </si>
  <si>
    <t>р.п. Арья нефтебаза</t>
  </si>
  <si>
    <t>р.п. Арья юбилейная</t>
  </si>
  <si>
    <t>р.п. Арья центр</t>
  </si>
  <si>
    <t>Кордон</t>
  </si>
  <si>
    <t>пов. Б.Сидорово</t>
  </si>
  <si>
    <t>пов. Б.Ларионово</t>
  </si>
  <si>
    <t>Тонкино а/с - Урень а/с</t>
  </si>
  <si>
    <t>воскресенье</t>
  </si>
  <si>
    <t>пн-сб</t>
  </si>
  <si>
    <t>д. М.Сидорово</t>
  </si>
  <si>
    <t>д. Захарово-1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</si>
</sst>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h:mm;@"/>
    <numFmt numFmtId="166" formatCode="0.000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164" fontId="6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8" fillId="0" borderId="0" xfId="0" applyFont="1"/>
    <xf numFmtId="1" fontId="8" fillId="0" borderId="0" xfId="0" applyNumberFormat="1" applyFont="1"/>
    <xf numFmtId="0" fontId="9" fillId="0" borderId="0" xfId="0" applyFont="1"/>
    <xf numFmtId="164" fontId="6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" fontId="4" fillId="0" borderId="0" xfId="0" applyNumberFormat="1" applyFont="1"/>
    <xf numFmtId="165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20" fontId="9" fillId="0" borderId="0" xfId="0" applyNumberFormat="1" applyFont="1"/>
    <xf numFmtId="165" fontId="2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Fill="1"/>
    <xf numFmtId="0" fontId="6" fillId="0" borderId="1" xfId="0" applyFont="1" applyFill="1" applyBorder="1" applyAlignment="1">
      <alignment horizontal="center" vertical="center"/>
    </xf>
    <xf numFmtId="1" fontId="10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23"/>
  <sheetViews>
    <sheetView tabSelected="1" zoomScale="90" zoomScaleNormal="90" workbookViewId="0">
      <selection activeCell="J4" sqref="J4:O23"/>
    </sheetView>
  </sheetViews>
  <sheetFormatPr defaultRowHeight="15"/>
  <cols>
    <col min="1" max="1" width="33.140625" customWidth="1"/>
    <col min="2" max="2" width="15.28515625" customWidth="1"/>
    <col min="3" max="3" width="13.7109375" customWidth="1"/>
    <col min="4" max="4" width="12.7109375" hidden="1" customWidth="1"/>
    <col min="5" max="5" width="13.5703125" hidden="1" customWidth="1"/>
    <col min="6" max="9" width="9.7109375" hidden="1" customWidth="1"/>
    <col min="10" max="15" width="9.7109375" customWidth="1"/>
    <col min="16" max="16" width="12.140625" style="15" customWidth="1"/>
    <col min="17" max="17" width="11.7109375" style="7" customWidth="1"/>
    <col min="18" max="18" width="10.42578125" style="7" customWidth="1"/>
    <col min="19" max="22" width="9.140625" style="7" customWidth="1"/>
  </cols>
  <sheetData>
    <row r="1" spans="1:23" ht="21.75" customHeight="1">
      <c r="A1" s="34" t="s">
        <v>9</v>
      </c>
      <c r="B1" s="33"/>
      <c r="C1" s="33"/>
      <c r="D1" s="33"/>
      <c r="E1" s="33"/>
      <c r="F1" s="33"/>
      <c r="G1" s="33"/>
      <c r="H1" s="33"/>
      <c r="I1" s="33"/>
      <c r="J1" s="36" t="s">
        <v>10</v>
      </c>
      <c r="K1" s="36"/>
      <c r="L1" s="36"/>
      <c r="M1" s="36"/>
      <c r="N1" s="36"/>
      <c r="O1" s="36"/>
    </row>
    <row r="2" spans="1:23" ht="18.75" customHeight="1">
      <c r="A2" s="33" t="s">
        <v>0</v>
      </c>
      <c r="B2" s="33"/>
      <c r="C2" s="33"/>
      <c r="D2" s="33"/>
      <c r="E2" s="33"/>
      <c r="F2" s="33"/>
      <c r="G2" s="33"/>
      <c r="H2" s="5" t="s">
        <v>1</v>
      </c>
      <c r="I2" s="5" t="s">
        <v>2</v>
      </c>
      <c r="J2" s="5" t="s">
        <v>1</v>
      </c>
      <c r="K2" s="5" t="s">
        <v>2</v>
      </c>
      <c r="L2" s="5" t="s">
        <v>1</v>
      </c>
      <c r="M2" s="5" t="s">
        <v>2</v>
      </c>
      <c r="N2" s="5" t="s">
        <v>1</v>
      </c>
      <c r="O2" s="5" t="s">
        <v>2</v>
      </c>
      <c r="P2" s="9"/>
      <c r="Q2" s="8"/>
      <c r="R2" s="8"/>
      <c r="S2" s="8"/>
      <c r="T2" s="8"/>
      <c r="U2" s="8"/>
      <c r="V2" s="8"/>
      <c r="W2" s="8"/>
    </row>
    <row r="3" spans="1:23" s="4" customFormat="1" ht="18.75">
      <c r="A3" s="23" t="s">
        <v>3</v>
      </c>
      <c r="B3" s="26" t="s">
        <v>4</v>
      </c>
      <c r="C3" s="26" t="s">
        <v>5</v>
      </c>
      <c r="D3" s="26" t="s">
        <v>6</v>
      </c>
      <c r="E3" s="26" t="s">
        <v>7</v>
      </c>
      <c r="F3" s="26"/>
      <c r="G3" s="26"/>
      <c r="H3" s="26"/>
      <c r="I3" s="26"/>
      <c r="J3" s="37" t="s">
        <v>8</v>
      </c>
      <c r="K3" s="38"/>
      <c r="L3" s="37" t="s">
        <v>8</v>
      </c>
      <c r="M3" s="38"/>
      <c r="N3" s="37" t="s">
        <v>8</v>
      </c>
      <c r="O3" s="38"/>
      <c r="P3" s="24"/>
      <c r="Q3" s="25"/>
      <c r="R3" s="25"/>
      <c r="S3" s="22"/>
      <c r="T3" s="22"/>
      <c r="U3" s="22"/>
      <c r="V3" s="22"/>
      <c r="W3" s="22"/>
    </row>
    <row r="4" spans="1:23" s="6" customFormat="1" ht="18.75">
      <c r="A4" s="30" t="s">
        <v>11</v>
      </c>
      <c r="B4" s="1">
        <v>0</v>
      </c>
      <c r="C4" s="1">
        <v>0</v>
      </c>
      <c r="D4" s="27">
        <f>B4/$C$23</f>
        <v>0</v>
      </c>
      <c r="E4" s="3">
        <f>ROUND(D4*60,0)</f>
        <v>0</v>
      </c>
      <c r="F4" s="29">
        <v>0</v>
      </c>
      <c r="G4" s="29">
        <v>0</v>
      </c>
      <c r="H4" s="28"/>
      <c r="I4" s="28">
        <v>0</v>
      </c>
      <c r="J4" s="28"/>
      <c r="K4" s="28">
        <v>0.4861111111111111</v>
      </c>
      <c r="L4" s="28"/>
      <c r="M4" s="28">
        <v>0.65625</v>
      </c>
      <c r="N4" s="28"/>
      <c r="O4" s="28">
        <v>0.81597222222222221</v>
      </c>
      <c r="P4" s="16"/>
      <c r="Q4" s="18"/>
      <c r="R4" s="10"/>
      <c r="S4" s="19"/>
      <c r="T4" s="19"/>
      <c r="U4" s="10"/>
      <c r="V4" s="10"/>
      <c r="W4" s="10"/>
    </row>
    <row r="5" spans="1:23" ht="18.75">
      <c r="A5" s="35" t="s">
        <v>13</v>
      </c>
      <c r="B5" s="1">
        <v>2.8</v>
      </c>
      <c r="C5" s="1">
        <f>C4+B5</f>
        <v>2.8</v>
      </c>
      <c r="D5" s="27">
        <f>B5/$C$23</f>
        <v>5.4794520547945195E-2</v>
      </c>
      <c r="E5" s="3">
        <f>ROUND(D5*1.18*60,0)</f>
        <v>4</v>
      </c>
      <c r="F5" s="29">
        <f>E5*0.0007</f>
        <v>2.8E-3</v>
      </c>
      <c r="G5" s="29">
        <f>1*0.0007</f>
        <v>6.9999999999999999E-4</v>
      </c>
      <c r="H5" s="29">
        <f t="shared" ref="H5:H14" si="0">I4+$F5</f>
        <v>2.8E-3</v>
      </c>
      <c r="I5" s="29">
        <f t="shared" ref="I5:I14" si="1">H5+$G5</f>
        <v>3.5000000000000001E-3</v>
      </c>
      <c r="J5" s="29">
        <f t="shared" ref="J5:J14" si="2">K4+$F5</f>
        <v>0.48891111111111113</v>
      </c>
      <c r="K5" s="29">
        <f t="shared" ref="K5:K14" si="3">J5+$G5</f>
        <v>0.48961111111111111</v>
      </c>
      <c r="L5" s="29">
        <f t="shared" ref="L5:L23" si="4">M4+$F5</f>
        <v>0.65905000000000002</v>
      </c>
      <c r="M5" s="29">
        <f t="shared" ref="M5:M22" si="5">L5+$G5</f>
        <v>0.65975000000000006</v>
      </c>
      <c r="N5" s="29">
        <f t="shared" ref="N5:N23" si="6">O4+$F5</f>
        <v>0.81877222222222223</v>
      </c>
      <c r="O5" s="29">
        <f t="shared" ref="O5:O22" si="7">N5+$G5</f>
        <v>0.81947222222222227</v>
      </c>
      <c r="P5" s="16"/>
      <c r="Q5" s="18"/>
      <c r="R5" s="13"/>
      <c r="S5" s="20"/>
      <c r="T5" s="20"/>
      <c r="U5" s="9"/>
      <c r="V5" s="8"/>
      <c r="W5" s="8"/>
    </row>
    <row r="6" spans="1:23" ht="18.75">
      <c r="A6" s="31" t="s">
        <v>21</v>
      </c>
      <c r="B6" s="2">
        <v>0.4</v>
      </c>
      <c r="C6" s="1">
        <f t="shared" ref="C6:C23" si="8">C5+B6</f>
        <v>3.1999999999999997</v>
      </c>
      <c r="D6" s="27">
        <f t="shared" ref="D6:D23" si="9">B6/$C$23</f>
        <v>7.8277886497064575E-3</v>
      </c>
      <c r="E6" s="3">
        <f t="shared" ref="E6:E23" si="10">ROUND(D6*1.18*60,0)</f>
        <v>1</v>
      </c>
      <c r="F6" s="29">
        <f t="shared" ref="F6:F23" si="11">E6*0.0007</f>
        <v>6.9999999999999999E-4</v>
      </c>
      <c r="G6" s="29">
        <f t="shared" ref="G6:G22" si="12">1*0.0007</f>
        <v>6.9999999999999999E-4</v>
      </c>
      <c r="H6" s="29">
        <f t="shared" si="0"/>
        <v>4.1999999999999997E-3</v>
      </c>
      <c r="I6" s="29">
        <f t="shared" si="1"/>
        <v>4.8999999999999998E-3</v>
      </c>
      <c r="J6" s="29">
        <f t="shared" si="2"/>
        <v>0.49031111111111109</v>
      </c>
      <c r="K6" s="29">
        <f t="shared" si="3"/>
        <v>0.49101111111111106</v>
      </c>
      <c r="L6" s="29">
        <f t="shared" si="4"/>
        <v>0.66045000000000009</v>
      </c>
      <c r="M6" s="29">
        <f t="shared" si="5"/>
        <v>0.66115000000000013</v>
      </c>
      <c r="N6" s="29">
        <f t="shared" si="6"/>
        <v>0.8201722222222223</v>
      </c>
      <c r="O6" s="29">
        <f t="shared" si="7"/>
        <v>0.82087222222222234</v>
      </c>
      <c r="P6" s="16"/>
      <c r="Q6" s="18"/>
      <c r="R6" s="13"/>
      <c r="S6" s="20"/>
      <c r="T6" s="20"/>
      <c r="U6" s="9"/>
      <c r="V6" s="8"/>
      <c r="W6" s="8"/>
    </row>
    <row r="7" spans="1:23" ht="18.75">
      <c r="A7" s="35" t="s">
        <v>14</v>
      </c>
      <c r="B7" s="2">
        <v>0.8</v>
      </c>
      <c r="C7" s="1">
        <f t="shared" si="8"/>
        <v>4</v>
      </c>
      <c r="D7" s="27">
        <f t="shared" si="9"/>
        <v>1.5655577299412915E-2</v>
      </c>
      <c r="E7" s="3">
        <f t="shared" si="10"/>
        <v>1</v>
      </c>
      <c r="F7" s="29">
        <f t="shared" si="11"/>
        <v>6.9999999999999999E-4</v>
      </c>
      <c r="G7" s="29">
        <f t="shared" si="12"/>
        <v>6.9999999999999999E-4</v>
      </c>
      <c r="H7" s="29">
        <f t="shared" si="0"/>
        <v>5.5999999999999999E-3</v>
      </c>
      <c r="I7" s="29">
        <f t="shared" si="1"/>
        <v>6.3E-3</v>
      </c>
      <c r="J7" s="29">
        <f t="shared" si="2"/>
        <v>0.49171111111111104</v>
      </c>
      <c r="K7" s="29">
        <f t="shared" si="3"/>
        <v>0.49241111111111102</v>
      </c>
      <c r="L7" s="29">
        <f t="shared" si="4"/>
        <v>0.66185000000000016</v>
      </c>
      <c r="M7" s="29">
        <f t="shared" si="5"/>
        <v>0.66255000000000019</v>
      </c>
      <c r="N7" s="29">
        <f t="shared" si="6"/>
        <v>0.82157222222222237</v>
      </c>
      <c r="O7" s="29">
        <f t="shared" si="7"/>
        <v>0.8222722222222224</v>
      </c>
      <c r="P7" s="17"/>
      <c r="Q7" s="18"/>
      <c r="R7" s="14"/>
      <c r="S7" s="20"/>
      <c r="T7" s="20"/>
      <c r="U7" s="8"/>
      <c r="V7" s="8"/>
      <c r="W7" s="8"/>
    </row>
    <row r="8" spans="1:23" ht="18.75">
      <c r="A8" s="35" t="s">
        <v>15</v>
      </c>
      <c r="B8" s="2">
        <v>1.8</v>
      </c>
      <c r="C8" s="1">
        <f t="shared" si="8"/>
        <v>5.8</v>
      </c>
      <c r="D8" s="27">
        <f t="shared" si="9"/>
        <v>3.5225048923679059E-2</v>
      </c>
      <c r="E8" s="3">
        <f t="shared" si="10"/>
        <v>2</v>
      </c>
      <c r="F8" s="29">
        <f t="shared" si="11"/>
        <v>1.4E-3</v>
      </c>
      <c r="G8" s="29">
        <f t="shared" si="12"/>
        <v>6.9999999999999999E-4</v>
      </c>
      <c r="H8" s="29">
        <f t="shared" si="0"/>
        <v>7.7000000000000002E-3</v>
      </c>
      <c r="I8" s="29">
        <f t="shared" si="1"/>
        <v>8.3999999999999995E-3</v>
      </c>
      <c r="J8" s="29">
        <f t="shared" si="2"/>
        <v>0.49381111111111103</v>
      </c>
      <c r="K8" s="29">
        <f t="shared" si="3"/>
        <v>0.49451111111111101</v>
      </c>
      <c r="L8" s="29">
        <f t="shared" si="4"/>
        <v>0.66395000000000015</v>
      </c>
      <c r="M8" s="29">
        <f t="shared" si="5"/>
        <v>0.66465000000000019</v>
      </c>
      <c r="N8" s="29">
        <f t="shared" si="6"/>
        <v>0.82367222222222236</v>
      </c>
      <c r="O8" s="29">
        <f t="shared" si="7"/>
        <v>0.82437222222222239</v>
      </c>
      <c r="P8" s="16"/>
      <c r="Q8" s="18"/>
      <c r="R8" s="14"/>
      <c r="S8" s="20"/>
      <c r="T8" s="20"/>
      <c r="U8" s="8"/>
      <c r="V8" s="8"/>
      <c r="W8" s="8"/>
    </row>
    <row r="9" spans="1:23" ht="18.75">
      <c r="A9" s="35" t="s">
        <v>22</v>
      </c>
      <c r="B9" s="2">
        <v>0.4</v>
      </c>
      <c r="C9" s="1">
        <f t="shared" si="8"/>
        <v>6.2</v>
      </c>
      <c r="D9" s="27">
        <f t="shared" si="9"/>
        <v>7.8277886497064575E-3</v>
      </c>
      <c r="E9" s="3">
        <f t="shared" si="10"/>
        <v>1</v>
      </c>
      <c r="F9" s="29">
        <f t="shared" si="11"/>
        <v>6.9999999999999999E-4</v>
      </c>
      <c r="G9" s="29">
        <f t="shared" si="12"/>
        <v>6.9999999999999999E-4</v>
      </c>
      <c r="H9" s="29">
        <f t="shared" si="0"/>
        <v>9.0999999999999987E-3</v>
      </c>
      <c r="I9" s="29">
        <f t="shared" si="1"/>
        <v>9.7999999999999979E-3</v>
      </c>
      <c r="J9" s="29">
        <f t="shared" si="2"/>
        <v>0.49521111111111099</v>
      </c>
      <c r="K9" s="29">
        <f t="shared" si="3"/>
        <v>0.49591111111111097</v>
      </c>
      <c r="L9" s="29">
        <f t="shared" si="4"/>
        <v>0.66535000000000022</v>
      </c>
      <c r="M9" s="29">
        <f t="shared" si="5"/>
        <v>0.66605000000000025</v>
      </c>
      <c r="N9" s="29">
        <f t="shared" si="6"/>
        <v>0.82507222222222243</v>
      </c>
      <c r="O9" s="29">
        <f t="shared" si="7"/>
        <v>0.82577222222222246</v>
      </c>
      <c r="P9" s="16"/>
      <c r="Q9" s="18"/>
      <c r="R9" s="14"/>
      <c r="S9" s="20"/>
      <c r="T9" s="20"/>
      <c r="U9" s="9"/>
      <c r="V9" s="8"/>
      <c r="W9" s="8"/>
    </row>
    <row r="10" spans="1:23" ht="18.75">
      <c r="A10" s="35" t="s">
        <v>23</v>
      </c>
      <c r="B10" s="2">
        <v>4.0999999999999996</v>
      </c>
      <c r="C10" s="1">
        <f t="shared" si="8"/>
        <v>10.3</v>
      </c>
      <c r="D10" s="27">
        <f t="shared" si="9"/>
        <v>8.0234833659491175E-2</v>
      </c>
      <c r="E10" s="3">
        <f t="shared" si="10"/>
        <v>6</v>
      </c>
      <c r="F10" s="29">
        <f t="shared" si="11"/>
        <v>4.1999999999999997E-3</v>
      </c>
      <c r="G10" s="29">
        <f t="shared" si="12"/>
        <v>6.9999999999999999E-4</v>
      </c>
      <c r="H10" s="29">
        <f t="shared" si="0"/>
        <v>1.3999999999999999E-2</v>
      </c>
      <c r="I10" s="29">
        <f t="shared" si="1"/>
        <v>1.4699999999999998E-2</v>
      </c>
      <c r="J10" s="29">
        <f t="shared" si="2"/>
        <v>0.50011111111111095</v>
      </c>
      <c r="K10" s="29">
        <f t="shared" si="3"/>
        <v>0.50081111111111098</v>
      </c>
      <c r="L10" s="29">
        <f t="shared" si="4"/>
        <v>0.67025000000000023</v>
      </c>
      <c r="M10" s="29">
        <f t="shared" si="5"/>
        <v>0.67095000000000027</v>
      </c>
      <c r="N10" s="29">
        <f t="shared" si="6"/>
        <v>0.82997222222222244</v>
      </c>
      <c r="O10" s="29">
        <f t="shared" si="7"/>
        <v>0.83067222222222248</v>
      </c>
      <c r="P10" s="16"/>
      <c r="Q10" s="18"/>
      <c r="R10" s="14"/>
      <c r="S10" s="20"/>
      <c r="T10" s="20"/>
      <c r="U10" s="9"/>
      <c r="V10" s="8"/>
      <c r="W10" s="8"/>
    </row>
    <row r="11" spans="1:23" ht="18.75">
      <c r="A11" s="35" t="s">
        <v>24</v>
      </c>
      <c r="B11" s="2">
        <v>0.6</v>
      </c>
      <c r="C11" s="1">
        <f t="shared" si="8"/>
        <v>10.9</v>
      </c>
      <c r="D11" s="27">
        <f t="shared" si="9"/>
        <v>1.1741682974559685E-2</v>
      </c>
      <c r="E11" s="3">
        <f t="shared" si="10"/>
        <v>1</v>
      </c>
      <c r="F11" s="29">
        <f t="shared" si="11"/>
        <v>6.9999999999999999E-4</v>
      </c>
      <c r="G11" s="29">
        <f t="shared" si="12"/>
        <v>6.9999999999999999E-4</v>
      </c>
      <c r="H11" s="29">
        <f t="shared" si="0"/>
        <v>1.5399999999999997E-2</v>
      </c>
      <c r="I11" s="29">
        <f t="shared" si="1"/>
        <v>1.6099999999999996E-2</v>
      </c>
      <c r="J11" s="29">
        <f t="shared" si="2"/>
        <v>0.50151111111111102</v>
      </c>
      <c r="K11" s="29">
        <f t="shared" si="3"/>
        <v>0.50221111111111105</v>
      </c>
      <c r="L11" s="29">
        <f t="shared" si="4"/>
        <v>0.6716500000000003</v>
      </c>
      <c r="M11" s="29">
        <f t="shared" si="5"/>
        <v>0.67235000000000034</v>
      </c>
      <c r="N11" s="29">
        <f t="shared" si="6"/>
        <v>0.83137222222222251</v>
      </c>
      <c r="O11" s="29">
        <f t="shared" si="7"/>
        <v>0.83207222222222255</v>
      </c>
      <c r="P11" s="16"/>
      <c r="Q11" s="18"/>
      <c r="R11" s="8"/>
      <c r="S11" s="32"/>
      <c r="T11" s="20"/>
      <c r="U11" s="9"/>
      <c r="V11" s="8"/>
      <c r="W11" s="8"/>
    </row>
    <row r="12" spans="1:23" ht="18.75">
      <c r="A12" s="35" t="s">
        <v>25</v>
      </c>
      <c r="B12" s="2">
        <v>0.5</v>
      </c>
      <c r="C12" s="1">
        <f t="shared" si="8"/>
        <v>11.4</v>
      </c>
      <c r="D12" s="27">
        <f t="shared" si="9"/>
        <v>9.7847358121330701E-3</v>
      </c>
      <c r="E12" s="3">
        <f t="shared" si="10"/>
        <v>1</v>
      </c>
      <c r="F12" s="29">
        <f t="shared" si="11"/>
        <v>6.9999999999999999E-4</v>
      </c>
      <c r="G12" s="29">
        <f t="shared" si="12"/>
        <v>6.9999999999999999E-4</v>
      </c>
      <c r="H12" s="29">
        <f t="shared" si="0"/>
        <v>1.6799999999999995E-2</v>
      </c>
      <c r="I12" s="29">
        <f t="shared" si="1"/>
        <v>1.7499999999999995E-2</v>
      </c>
      <c r="J12" s="29">
        <f t="shared" si="2"/>
        <v>0.50291111111111109</v>
      </c>
      <c r="K12" s="29">
        <f t="shared" si="3"/>
        <v>0.50361111111111112</v>
      </c>
      <c r="L12" s="29">
        <f t="shared" si="4"/>
        <v>0.67305000000000037</v>
      </c>
      <c r="M12" s="29">
        <f t="shared" si="5"/>
        <v>0.6737500000000004</v>
      </c>
      <c r="N12" s="29">
        <f t="shared" si="6"/>
        <v>0.83277222222222258</v>
      </c>
      <c r="O12" s="29">
        <f t="shared" si="7"/>
        <v>0.83347222222222261</v>
      </c>
      <c r="P12" s="16"/>
      <c r="Q12" s="21"/>
      <c r="R12" s="8"/>
      <c r="S12" s="19"/>
      <c r="T12" s="19"/>
      <c r="U12" s="9"/>
      <c r="V12" s="8"/>
      <c r="W12" s="8"/>
    </row>
    <row r="13" spans="1:23" ht="18.75">
      <c r="A13" s="35" t="s">
        <v>16</v>
      </c>
      <c r="B13" s="2">
        <v>0.8</v>
      </c>
      <c r="C13" s="1">
        <f t="shared" si="8"/>
        <v>12.200000000000001</v>
      </c>
      <c r="D13" s="27">
        <f t="shared" si="9"/>
        <v>1.5655577299412915E-2</v>
      </c>
      <c r="E13" s="3">
        <f t="shared" si="10"/>
        <v>1</v>
      </c>
      <c r="F13" s="29">
        <f t="shared" si="11"/>
        <v>6.9999999999999999E-4</v>
      </c>
      <c r="G13" s="29">
        <f t="shared" si="12"/>
        <v>6.9999999999999999E-4</v>
      </c>
      <c r="H13" s="29">
        <f t="shared" si="0"/>
        <v>1.8199999999999994E-2</v>
      </c>
      <c r="I13" s="29">
        <f t="shared" si="1"/>
        <v>1.8899999999999993E-2</v>
      </c>
      <c r="J13" s="29">
        <f t="shared" si="2"/>
        <v>0.50431111111111115</v>
      </c>
      <c r="K13" s="29">
        <f t="shared" si="3"/>
        <v>0.50501111111111119</v>
      </c>
      <c r="L13" s="29">
        <f t="shared" si="4"/>
        <v>0.67445000000000044</v>
      </c>
      <c r="M13" s="29">
        <f t="shared" si="5"/>
        <v>0.67515000000000047</v>
      </c>
      <c r="N13" s="29">
        <f t="shared" si="6"/>
        <v>0.83417222222222265</v>
      </c>
      <c r="O13" s="29">
        <f t="shared" si="7"/>
        <v>0.83487222222222268</v>
      </c>
      <c r="P13" s="16"/>
      <c r="Q13" s="18"/>
      <c r="R13" s="10"/>
      <c r="S13" s="20"/>
      <c r="T13" s="20"/>
      <c r="U13" s="9"/>
      <c r="V13" s="8"/>
      <c r="W13" s="8"/>
    </row>
    <row r="14" spans="1:23" ht="18.75">
      <c r="A14" s="35" t="s">
        <v>17</v>
      </c>
      <c r="B14" s="2">
        <v>3</v>
      </c>
      <c r="C14" s="1">
        <f t="shared" si="8"/>
        <v>15.200000000000001</v>
      </c>
      <c r="D14" s="27">
        <f t="shared" si="9"/>
        <v>5.8708414872798424E-2</v>
      </c>
      <c r="E14" s="3">
        <f t="shared" si="10"/>
        <v>4</v>
      </c>
      <c r="F14" s="29">
        <f t="shared" si="11"/>
        <v>2.8E-3</v>
      </c>
      <c r="G14" s="29">
        <f t="shared" si="12"/>
        <v>6.9999999999999999E-4</v>
      </c>
      <c r="H14" s="29">
        <f t="shared" si="0"/>
        <v>2.1699999999999994E-2</v>
      </c>
      <c r="I14" s="29">
        <f t="shared" si="1"/>
        <v>2.2399999999999993E-2</v>
      </c>
      <c r="J14" s="29">
        <f t="shared" si="2"/>
        <v>0.50781111111111121</v>
      </c>
      <c r="K14" s="29">
        <f t="shared" si="3"/>
        <v>0.50851111111111125</v>
      </c>
      <c r="L14" s="29">
        <f t="shared" si="4"/>
        <v>0.6779500000000005</v>
      </c>
      <c r="M14" s="29">
        <f t="shared" si="5"/>
        <v>0.67865000000000053</v>
      </c>
      <c r="N14" s="29">
        <f t="shared" si="6"/>
        <v>0.83767222222222271</v>
      </c>
      <c r="O14" s="29">
        <f t="shared" si="7"/>
        <v>0.83837222222222274</v>
      </c>
      <c r="P14" s="16"/>
      <c r="Q14" s="18"/>
      <c r="R14" s="9"/>
      <c r="S14" s="8"/>
      <c r="T14" s="8"/>
      <c r="U14" s="8"/>
      <c r="V14" s="8"/>
      <c r="W14" s="8"/>
    </row>
    <row r="15" spans="1:23" ht="18.75">
      <c r="A15" s="35" t="s">
        <v>26</v>
      </c>
      <c r="B15" s="2">
        <v>5</v>
      </c>
      <c r="C15" s="1">
        <f t="shared" si="8"/>
        <v>20.200000000000003</v>
      </c>
      <c r="D15" s="27">
        <f t="shared" si="9"/>
        <v>9.7847358121330705E-2</v>
      </c>
      <c r="E15" s="3">
        <f t="shared" si="10"/>
        <v>7</v>
      </c>
      <c r="F15" s="29">
        <f t="shared" si="11"/>
        <v>4.8999999999999998E-3</v>
      </c>
      <c r="G15" s="29">
        <f t="shared" si="12"/>
        <v>6.9999999999999999E-4</v>
      </c>
      <c r="H15" s="29">
        <f t="shared" ref="H15:H23" si="13">I14+$F15</f>
        <v>2.7299999999999991E-2</v>
      </c>
      <c r="I15" s="29">
        <f t="shared" ref="I15:I22" si="14">H15+$G15</f>
        <v>2.799999999999999E-2</v>
      </c>
      <c r="J15" s="29">
        <f t="shared" ref="J15:J23" si="15">K14+$F15</f>
        <v>0.51341111111111126</v>
      </c>
      <c r="K15" s="29">
        <f t="shared" ref="K15:K22" si="16">J15+$G15</f>
        <v>0.5141111111111113</v>
      </c>
      <c r="L15" s="29">
        <f t="shared" si="4"/>
        <v>0.68355000000000055</v>
      </c>
      <c r="M15" s="29">
        <f t="shared" si="5"/>
        <v>0.68425000000000058</v>
      </c>
      <c r="N15" s="29">
        <f t="shared" si="6"/>
        <v>0.84327222222222276</v>
      </c>
      <c r="O15" s="29">
        <f t="shared" si="7"/>
        <v>0.84397222222222279</v>
      </c>
      <c r="P15" s="16"/>
      <c r="Q15" s="18"/>
      <c r="R15" s="9"/>
      <c r="S15" s="8"/>
      <c r="T15" s="8"/>
      <c r="U15" s="8"/>
      <c r="V15" s="8"/>
      <c r="W15" s="8"/>
    </row>
    <row r="16" spans="1:23" ht="18.75">
      <c r="A16" s="35" t="s">
        <v>18</v>
      </c>
      <c r="B16" s="2">
        <v>5.2</v>
      </c>
      <c r="C16" s="1">
        <f t="shared" si="8"/>
        <v>25.400000000000002</v>
      </c>
      <c r="D16" s="27">
        <f t="shared" si="9"/>
        <v>0.10176125244618393</v>
      </c>
      <c r="E16" s="3">
        <f t="shared" si="10"/>
        <v>7</v>
      </c>
      <c r="F16" s="29">
        <f t="shared" si="11"/>
        <v>4.8999999999999998E-3</v>
      </c>
      <c r="G16" s="29">
        <f t="shared" si="12"/>
        <v>6.9999999999999999E-4</v>
      </c>
      <c r="H16" s="29">
        <f t="shared" si="13"/>
        <v>3.2899999999999992E-2</v>
      </c>
      <c r="I16" s="29">
        <f t="shared" si="14"/>
        <v>3.3599999999999991E-2</v>
      </c>
      <c r="J16" s="29">
        <f t="shared" si="15"/>
        <v>0.51901111111111131</v>
      </c>
      <c r="K16" s="29">
        <f t="shared" si="16"/>
        <v>0.51971111111111135</v>
      </c>
      <c r="L16" s="29">
        <f t="shared" si="4"/>
        <v>0.6891500000000006</v>
      </c>
      <c r="M16" s="29">
        <f t="shared" si="5"/>
        <v>0.68985000000000063</v>
      </c>
      <c r="N16" s="29">
        <f t="shared" si="6"/>
        <v>0.84887222222222281</v>
      </c>
      <c r="O16" s="29">
        <f t="shared" si="7"/>
        <v>0.84957222222222284</v>
      </c>
      <c r="P16" s="16"/>
      <c r="Q16" s="18"/>
      <c r="R16" s="8"/>
      <c r="S16" s="8"/>
      <c r="T16" s="8"/>
      <c r="U16" s="9"/>
      <c r="V16" s="8"/>
      <c r="W16" s="8"/>
    </row>
    <row r="17" spans="1:23" ht="18.75">
      <c r="A17" s="35" t="s">
        <v>19</v>
      </c>
      <c r="B17" s="2">
        <v>3</v>
      </c>
      <c r="C17" s="1">
        <f t="shared" si="8"/>
        <v>28.400000000000002</v>
      </c>
      <c r="D17" s="27">
        <f t="shared" si="9"/>
        <v>5.8708414872798424E-2</v>
      </c>
      <c r="E17" s="3">
        <f t="shared" si="10"/>
        <v>4</v>
      </c>
      <c r="F17" s="29">
        <f t="shared" si="11"/>
        <v>2.8E-3</v>
      </c>
      <c r="G17" s="29">
        <f t="shared" si="12"/>
        <v>6.9999999999999999E-4</v>
      </c>
      <c r="H17" s="29">
        <f t="shared" si="13"/>
        <v>3.6399999999999988E-2</v>
      </c>
      <c r="I17" s="29">
        <f t="shared" si="14"/>
        <v>3.7099999999999987E-2</v>
      </c>
      <c r="J17" s="29">
        <f t="shared" si="15"/>
        <v>0.52251111111111137</v>
      </c>
      <c r="K17" s="29">
        <f t="shared" si="16"/>
        <v>0.5232111111111114</v>
      </c>
      <c r="L17" s="29">
        <f t="shared" si="4"/>
        <v>0.69265000000000065</v>
      </c>
      <c r="M17" s="29">
        <f t="shared" si="5"/>
        <v>0.69335000000000069</v>
      </c>
      <c r="N17" s="29">
        <f t="shared" si="6"/>
        <v>0.85237222222222286</v>
      </c>
      <c r="O17" s="29">
        <f t="shared" si="7"/>
        <v>0.8530722222222229</v>
      </c>
      <c r="P17" s="16"/>
      <c r="Q17" s="18"/>
      <c r="R17" s="8"/>
      <c r="S17" s="8"/>
      <c r="T17" s="8"/>
      <c r="U17" s="9"/>
      <c r="V17" s="8"/>
      <c r="W17" s="8"/>
    </row>
    <row r="18" spans="1:23" ht="18.75">
      <c r="A18" s="35" t="s">
        <v>27</v>
      </c>
      <c r="B18" s="2">
        <v>5.9</v>
      </c>
      <c r="C18" s="1">
        <f t="shared" si="8"/>
        <v>34.300000000000004</v>
      </c>
      <c r="D18" s="27">
        <f t="shared" si="9"/>
        <v>0.11545988258317025</v>
      </c>
      <c r="E18" s="3">
        <f t="shared" si="10"/>
        <v>8</v>
      </c>
      <c r="F18" s="29">
        <f t="shared" si="11"/>
        <v>5.5999999999999999E-3</v>
      </c>
      <c r="G18" s="29">
        <f t="shared" si="12"/>
        <v>6.9999999999999999E-4</v>
      </c>
      <c r="H18" s="29">
        <f t="shared" si="13"/>
        <v>4.2699999999999988E-2</v>
      </c>
      <c r="I18" s="29">
        <f t="shared" si="14"/>
        <v>4.3399999999999987E-2</v>
      </c>
      <c r="J18" s="29">
        <f t="shared" si="15"/>
        <v>0.52881111111111145</v>
      </c>
      <c r="K18" s="29">
        <f t="shared" si="16"/>
        <v>0.52951111111111149</v>
      </c>
      <c r="L18" s="29">
        <f t="shared" si="4"/>
        <v>0.69895000000000074</v>
      </c>
      <c r="M18" s="29">
        <f t="shared" si="5"/>
        <v>0.69965000000000077</v>
      </c>
      <c r="N18" s="29">
        <f t="shared" si="6"/>
        <v>0.85867222222222295</v>
      </c>
      <c r="O18" s="29">
        <f t="shared" si="7"/>
        <v>0.85937222222222298</v>
      </c>
      <c r="P18" s="16"/>
      <c r="Q18" s="18"/>
      <c r="R18" s="8"/>
      <c r="S18" s="8"/>
      <c r="T18" s="8"/>
      <c r="U18" s="9"/>
      <c r="V18" s="8"/>
      <c r="W18" s="8"/>
    </row>
    <row r="19" spans="1:23" ht="18.75">
      <c r="A19" s="35" t="s">
        <v>33</v>
      </c>
      <c r="B19" s="2">
        <v>1.5</v>
      </c>
      <c r="C19" s="1">
        <f t="shared" si="8"/>
        <v>35.800000000000004</v>
      </c>
      <c r="D19" s="27">
        <f t="shared" si="9"/>
        <v>2.9354207436399212E-2</v>
      </c>
      <c r="E19" s="3">
        <f t="shared" si="10"/>
        <v>2</v>
      </c>
      <c r="F19" s="29">
        <f t="shared" si="11"/>
        <v>1.4E-3</v>
      </c>
      <c r="G19" s="29">
        <f t="shared" si="12"/>
        <v>6.9999999999999999E-4</v>
      </c>
      <c r="H19" s="29">
        <f t="shared" si="13"/>
        <v>4.4799999999999986E-2</v>
      </c>
      <c r="I19" s="29">
        <f t="shared" si="14"/>
        <v>4.5499999999999985E-2</v>
      </c>
      <c r="J19" s="29">
        <f t="shared" si="15"/>
        <v>0.53091111111111144</v>
      </c>
      <c r="K19" s="29">
        <f t="shared" si="16"/>
        <v>0.53161111111111148</v>
      </c>
      <c r="L19" s="29">
        <f t="shared" si="4"/>
        <v>0.70105000000000073</v>
      </c>
      <c r="M19" s="29">
        <f t="shared" si="5"/>
        <v>0.70175000000000076</v>
      </c>
      <c r="N19" s="29">
        <f t="shared" si="6"/>
        <v>0.86077222222222294</v>
      </c>
      <c r="O19" s="29">
        <f t="shared" si="7"/>
        <v>0.86147222222222297</v>
      </c>
      <c r="P19" s="16"/>
      <c r="Q19" s="18"/>
      <c r="R19" s="8"/>
      <c r="S19" s="8"/>
      <c r="T19" s="8"/>
      <c r="U19" s="9"/>
      <c r="V19" s="8"/>
      <c r="W19" s="8"/>
    </row>
    <row r="20" spans="1:23" ht="18.75">
      <c r="A20" s="35" t="s">
        <v>32</v>
      </c>
      <c r="B20" s="2">
        <v>3.6</v>
      </c>
      <c r="C20" s="1">
        <f t="shared" si="8"/>
        <v>39.400000000000006</v>
      </c>
      <c r="D20" s="27">
        <f t="shared" si="9"/>
        <v>7.0450097847358117E-2</v>
      </c>
      <c r="E20" s="3">
        <f t="shared" si="10"/>
        <v>5</v>
      </c>
      <c r="F20" s="29">
        <f t="shared" si="11"/>
        <v>3.5000000000000001E-3</v>
      </c>
      <c r="G20" s="29">
        <f t="shared" si="12"/>
        <v>6.9999999999999999E-4</v>
      </c>
      <c r="H20" s="29">
        <f t="shared" si="13"/>
        <v>4.8999999999999988E-2</v>
      </c>
      <c r="I20" s="29">
        <f t="shared" si="14"/>
        <v>4.9699999999999987E-2</v>
      </c>
      <c r="J20" s="29">
        <f t="shared" si="15"/>
        <v>0.53511111111111143</v>
      </c>
      <c r="K20" s="29">
        <f t="shared" si="16"/>
        <v>0.53581111111111146</v>
      </c>
      <c r="L20" s="29">
        <f t="shared" si="4"/>
        <v>0.70525000000000071</v>
      </c>
      <c r="M20" s="29">
        <f t="shared" si="5"/>
        <v>0.70595000000000074</v>
      </c>
      <c r="N20" s="29">
        <f t="shared" si="6"/>
        <v>0.86497222222222292</v>
      </c>
      <c r="O20" s="29">
        <f t="shared" si="7"/>
        <v>0.86567222222222295</v>
      </c>
      <c r="P20" s="16"/>
      <c r="Q20" s="18"/>
      <c r="R20" s="8"/>
      <c r="S20" s="8"/>
      <c r="T20" s="8"/>
      <c r="U20" s="9"/>
      <c r="V20" s="8"/>
      <c r="W20" s="8"/>
    </row>
    <row r="21" spans="1:23" ht="18.75">
      <c r="A21" s="35" t="s">
        <v>28</v>
      </c>
      <c r="B21" s="2">
        <v>4</v>
      </c>
      <c r="C21" s="1">
        <f t="shared" si="8"/>
        <v>43.400000000000006</v>
      </c>
      <c r="D21" s="27">
        <f t="shared" si="9"/>
        <v>7.8277886497064561E-2</v>
      </c>
      <c r="E21" s="3">
        <f t="shared" si="10"/>
        <v>6</v>
      </c>
      <c r="F21" s="29">
        <f t="shared" si="11"/>
        <v>4.1999999999999997E-3</v>
      </c>
      <c r="G21" s="29">
        <f t="shared" si="12"/>
        <v>6.9999999999999999E-4</v>
      </c>
      <c r="H21" s="29">
        <f t="shared" si="13"/>
        <v>5.389999999999999E-2</v>
      </c>
      <c r="I21" s="29">
        <f t="shared" si="14"/>
        <v>5.4599999999999989E-2</v>
      </c>
      <c r="J21" s="29">
        <f t="shared" si="15"/>
        <v>0.54001111111111144</v>
      </c>
      <c r="K21" s="29">
        <f t="shared" si="16"/>
        <v>0.54071111111111148</v>
      </c>
      <c r="L21" s="29">
        <f t="shared" si="4"/>
        <v>0.71015000000000073</v>
      </c>
      <c r="M21" s="29">
        <f t="shared" si="5"/>
        <v>0.71085000000000076</v>
      </c>
      <c r="N21" s="29">
        <f t="shared" si="6"/>
        <v>0.86987222222222293</v>
      </c>
      <c r="O21" s="29">
        <f t="shared" si="7"/>
        <v>0.87057222222222297</v>
      </c>
      <c r="P21" s="16"/>
      <c r="Q21" s="18"/>
      <c r="R21" s="8"/>
      <c r="S21" s="8"/>
      <c r="T21" s="8"/>
      <c r="U21" s="9"/>
      <c r="V21" s="8"/>
      <c r="W21" s="8"/>
    </row>
    <row r="22" spans="1:23" ht="18.75">
      <c r="A22" s="35" t="s">
        <v>20</v>
      </c>
      <c r="B22" s="2">
        <v>2.7</v>
      </c>
      <c r="C22" s="1">
        <f t="shared" si="8"/>
        <v>46.100000000000009</v>
      </c>
      <c r="D22" s="27">
        <f t="shared" si="9"/>
        <v>5.2837573385518588E-2</v>
      </c>
      <c r="E22" s="3">
        <f t="shared" si="10"/>
        <v>4</v>
      </c>
      <c r="F22" s="29">
        <f t="shared" si="11"/>
        <v>2.8E-3</v>
      </c>
      <c r="G22" s="29">
        <f t="shared" si="12"/>
        <v>6.9999999999999999E-4</v>
      </c>
      <c r="H22" s="29">
        <f t="shared" si="13"/>
        <v>5.7399999999999986E-2</v>
      </c>
      <c r="I22" s="29">
        <f t="shared" si="14"/>
        <v>5.8099999999999985E-2</v>
      </c>
      <c r="J22" s="29">
        <f t="shared" si="15"/>
        <v>0.5435111111111115</v>
      </c>
      <c r="K22" s="29">
        <f t="shared" si="16"/>
        <v>0.54421111111111153</v>
      </c>
      <c r="L22" s="29">
        <f t="shared" si="4"/>
        <v>0.71365000000000078</v>
      </c>
      <c r="M22" s="29">
        <f t="shared" si="5"/>
        <v>0.71435000000000082</v>
      </c>
      <c r="N22" s="29">
        <f t="shared" si="6"/>
        <v>0.87337222222222299</v>
      </c>
      <c r="O22" s="29">
        <f t="shared" si="7"/>
        <v>0.87407222222222303</v>
      </c>
      <c r="P22" s="16"/>
      <c r="Q22" s="18"/>
      <c r="R22" s="8"/>
      <c r="S22" s="8"/>
      <c r="T22" s="8"/>
      <c r="U22" s="9"/>
      <c r="V22" s="8"/>
      <c r="W22" s="8"/>
    </row>
    <row r="23" spans="1:23" ht="18.75">
      <c r="A23" s="30" t="s">
        <v>12</v>
      </c>
      <c r="B23" s="2">
        <v>5</v>
      </c>
      <c r="C23" s="1">
        <f t="shared" si="8"/>
        <v>51.100000000000009</v>
      </c>
      <c r="D23" s="27">
        <f t="shared" si="9"/>
        <v>9.7847358121330705E-2</v>
      </c>
      <c r="E23" s="3">
        <f t="shared" si="10"/>
        <v>7</v>
      </c>
      <c r="F23" s="29">
        <f t="shared" si="11"/>
        <v>4.8999999999999998E-3</v>
      </c>
      <c r="G23" s="29"/>
      <c r="H23" s="28">
        <f t="shared" si="13"/>
        <v>6.2999999999999987E-2</v>
      </c>
      <c r="I23" s="29"/>
      <c r="J23" s="28">
        <f t="shared" si="15"/>
        <v>0.54911111111111155</v>
      </c>
      <c r="K23" s="28"/>
      <c r="L23" s="28">
        <f t="shared" si="4"/>
        <v>0.71925000000000083</v>
      </c>
      <c r="M23" s="28"/>
      <c r="N23" s="28">
        <f t="shared" si="6"/>
        <v>0.87897222222222304</v>
      </c>
      <c r="O23" s="28"/>
      <c r="P23" s="16"/>
      <c r="Q23" s="18"/>
      <c r="R23" s="8"/>
      <c r="S23" s="8"/>
      <c r="T23" s="8"/>
      <c r="U23" s="9"/>
      <c r="V23" s="8"/>
      <c r="W23" s="8"/>
    </row>
  </sheetData>
  <mergeCells count="4">
    <mergeCell ref="J1:O1"/>
    <mergeCell ref="J3:K3"/>
    <mergeCell ref="L3:M3"/>
    <mergeCell ref="N3:O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Y25"/>
  <sheetViews>
    <sheetView workbookViewId="0">
      <selection activeCell="L19" sqref="L19"/>
    </sheetView>
  </sheetViews>
  <sheetFormatPr defaultRowHeight="15"/>
  <cols>
    <col min="1" max="1" width="33.140625" customWidth="1"/>
    <col min="2" max="3" width="12.7109375" customWidth="1"/>
    <col min="4" max="4" width="12.7109375" hidden="1" customWidth="1"/>
    <col min="5" max="5" width="13.5703125" hidden="1" customWidth="1"/>
    <col min="6" max="9" width="9.7109375" hidden="1" customWidth="1"/>
    <col min="10" max="17" width="9.7109375" customWidth="1"/>
    <col min="18" max="18" width="12.140625" style="15" customWidth="1"/>
    <col min="19" max="19" width="11.7109375" style="7" customWidth="1"/>
    <col min="20" max="20" width="10.42578125" style="7" customWidth="1"/>
    <col min="21" max="24" width="9.140625" style="7" customWidth="1"/>
  </cols>
  <sheetData>
    <row r="1" spans="1:25" ht="21.75" customHeight="1">
      <c r="A1" s="34" t="s">
        <v>9</v>
      </c>
      <c r="B1" s="33"/>
      <c r="C1" s="33"/>
      <c r="D1" s="33"/>
      <c r="E1" s="33"/>
      <c r="F1" s="33"/>
      <c r="G1" s="33"/>
      <c r="H1" s="33"/>
      <c r="I1" s="33"/>
      <c r="J1" s="36" t="s">
        <v>29</v>
      </c>
      <c r="K1" s="36"/>
      <c r="L1" s="36"/>
      <c r="M1" s="36"/>
      <c r="N1" s="36"/>
      <c r="O1" s="36"/>
      <c r="P1" s="36"/>
      <c r="Q1" s="36"/>
    </row>
    <row r="2" spans="1:25" ht="18.75" customHeight="1">
      <c r="A2" s="33" t="s">
        <v>0</v>
      </c>
      <c r="B2" s="33"/>
      <c r="C2" s="33"/>
      <c r="D2" s="33"/>
      <c r="E2" s="33"/>
      <c r="F2" s="33"/>
      <c r="G2" s="33"/>
      <c r="H2" s="5" t="s">
        <v>1</v>
      </c>
      <c r="I2" s="5" t="s">
        <v>2</v>
      </c>
      <c r="J2" s="5" t="s">
        <v>1</v>
      </c>
      <c r="K2" s="5" t="s">
        <v>2</v>
      </c>
      <c r="L2" s="5" t="s">
        <v>1</v>
      </c>
      <c r="M2" s="5" t="s">
        <v>2</v>
      </c>
      <c r="N2" s="5" t="s">
        <v>1</v>
      </c>
      <c r="O2" s="5" t="s">
        <v>2</v>
      </c>
      <c r="P2" s="5" t="s">
        <v>1</v>
      </c>
      <c r="Q2" s="5" t="s">
        <v>2</v>
      </c>
      <c r="R2" s="9"/>
      <c r="S2" s="8"/>
      <c r="T2" s="8"/>
      <c r="U2" s="8"/>
      <c r="V2" s="8"/>
      <c r="W2" s="8"/>
      <c r="X2" s="8"/>
      <c r="Y2" s="8"/>
    </row>
    <row r="3" spans="1:25" s="4" customFormat="1" ht="18.75">
      <c r="A3" s="23" t="s">
        <v>3</v>
      </c>
      <c r="B3" s="26" t="s">
        <v>4</v>
      </c>
      <c r="C3" s="26" t="s">
        <v>5</v>
      </c>
      <c r="D3" s="26" t="s">
        <v>6</v>
      </c>
      <c r="E3" s="26" t="s">
        <v>7</v>
      </c>
      <c r="F3" s="26"/>
      <c r="G3" s="26"/>
      <c r="H3" s="26"/>
      <c r="I3" s="26"/>
      <c r="J3" s="37" t="s">
        <v>8</v>
      </c>
      <c r="K3" s="38"/>
      <c r="L3" s="37" t="s">
        <v>30</v>
      </c>
      <c r="M3" s="38"/>
      <c r="N3" s="37" t="s">
        <v>31</v>
      </c>
      <c r="O3" s="38"/>
      <c r="P3" s="37" t="s">
        <v>8</v>
      </c>
      <c r="Q3" s="38"/>
      <c r="R3" s="24"/>
      <c r="S3" s="25"/>
      <c r="T3" s="25"/>
      <c r="U3" s="22"/>
      <c r="V3" s="22"/>
      <c r="W3" s="22"/>
      <c r="X3" s="22"/>
      <c r="Y3" s="22"/>
    </row>
    <row r="4" spans="1:25" s="6" customFormat="1" ht="18.75">
      <c r="A4" s="30" t="s">
        <v>12</v>
      </c>
      <c r="B4" s="1">
        <v>0</v>
      </c>
      <c r="C4" s="1">
        <v>0</v>
      </c>
      <c r="D4" s="27">
        <f t="shared" ref="D4:D23" si="0">B4/$C$23</f>
        <v>0</v>
      </c>
      <c r="E4" s="3">
        <f>ROUND($D4*60,0)</f>
        <v>0</v>
      </c>
      <c r="F4" s="29">
        <v>0</v>
      </c>
      <c r="G4" s="29">
        <v>0</v>
      </c>
      <c r="H4" s="28"/>
      <c r="I4" s="28">
        <v>0</v>
      </c>
      <c r="J4" s="28"/>
      <c r="K4" s="28">
        <v>0.21180555555555555</v>
      </c>
      <c r="L4" s="28"/>
      <c r="M4" s="28">
        <v>0.53125</v>
      </c>
      <c r="N4" s="28"/>
      <c r="O4" s="28">
        <v>0.55208333333333337</v>
      </c>
      <c r="P4" s="28"/>
      <c r="Q4" s="28">
        <v>0.73611111111111116</v>
      </c>
      <c r="R4" s="16"/>
      <c r="S4" s="18"/>
      <c r="T4" s="10"/>
      <c r="U4" s="19"/>
      <c r="V4" s="19"/>
      <c r="W4" s="10"/>
      <c r="X4" s="10"/>
      <c r="Y4" s="10"/>
    </row>
    <row r="5" spans="1:25" ht="18.75">
      <c r="A5" s="35" t="s">
        <v>20</v>
      </c>
      <c r="B5" s="2">
        <v>5</v>
      </c>
      <c r="C5" s="1">
        <f>C4+B5</f>
        <v>5</v>
      </c>
      <c r="D5" s="27">
        <f t="shared" si="0"/>
        <v>9.784735812133076E-2</v>
      </c>
      <c r="E5" s="3">
        <f>ROUND($D5*1.18*60,0)</f>
        <v>7</v>
      </c>
      <c r="F5" s="29">
        <f t="shared" ref="F5:F23" si="1">E5*0.0007</f>
        <v>4.8999999999999998E-3</v>
      </c>
      <c r="G5" s="29">
        <f t="shared" ref="G5:G22" si="2">1*0.0007</f>
        <v>6.9999999999999999E-4</v>
      </c>
      <c r="H5" s="29">
        <f t="shared" ref="H5:H14" si="3">I4+$F5</f>
        <v>4.8999999999999998E-3</v>
      </c>
      <c r="I5" s="29">
        <f t="shared" ref="I5:I14" si="4">H5+$G5</f>
        <v>5.5999999999999999E-3</v>
      </c>
      <c r="J5" s="29">
        <f t="shared" ref="J5:J14" si="5">K4+$F5</f>
        <v>0.21670555555555554</v>
      </c>
      <c r="K5" s="29">
        <f t="shared" ref="K5:K14" si="6">J5+$G5</f>
        <v>0.21740555555555555</v>
      </c>
      <c r="L5" s="29">
        <f t="shared" ref="L5:L23" si="7">M4+$F5</f>
        <v>0.53615000000000002</v>
      </c>
      <c r="M5" s="29">
        <f t="shared" ref="M5:M22" si="8">L5+$G5</f>
        <v>0.53685000000000005</v>
      </c>
      <c r="N5" s="29">
        <f t="shared" ref="N5:N23" si="9">O4+$F5</f>
        <v>0.55698333333333339</v>
      </c>
      <c r="O5" s="29">
        <f t="shared" ref="O5:O22" si="10">N5+$G5</f>
        <v>0.55768333333333342</v>
      </c>
      <c r="P5" s="29">
        <f t="shared" ref="P5:P23" si="11">Q4+$F5</f>
        <v>0.74101111111111118</v>
      </c>
      <c r="Q5" s="29">
        <f t="shared" ref="Q5:Q22" si="12">P5+$G5</f>
        <v>0.74171111111111121</v>
      </c>
      <c r="R5" s="16"/>
      <c r="S5" s="18"/>
      <c r="T5" s="14"/>
      <c r="U5" s="20"/>
      <c r="V5" s="20"/>
      <c r="W5" s="9"/>
      <c r="X5" s="8"/>
      <c r="Y5" s="8"/>
    </row>
    <row r="6" spans="1:25" ht="18.75">
      <c r="A6" s="35" t="s">
        <v>28</v>
      </c>
      <c r="B6" s="2">
        <v>2.7</v>
      </c>
      <c r="C6" s="1">
        <f t="shared" ref="C6:C23" si="13">C5+B6</f>
        <v>7.7</v>
      </c>
      <c r="D6" s="27">
        <f t="shared" si="0"/>
        <v>5.2837573385518616E-2</v>
      </c>
      <c r="E6" s="3">
        <f t="shared" ref="E6:E23" si="14">ROUND($D6*1.18*60,0)</f>
        <v>4</v>
      </c>
      <c r="F6" s="29">
        <f t="shared" si="1"/>
        <v>2.8E-3</v>
      </c>
      <c r="G6" s="29">
        <f t="shared" si="2"/>
        <v>6.9999999999999999E-4</v>
      </c>
      <c r="H6" s="29">
        <f t="shared" si="3"/>
        <v>8.3999999999999995E-3</v>
      </c>
      <c r="I6" s="29">
        <f t="shared" si="4"/>
        <v>9.0999999999999987E-3</v>
      </c>
      <c r="J6" s="29">
        <f t="shared" si="5"/>
        <v>0.22020555555555554</v>
      </c>
      <c r="K6" s="29">
        <f t="shared" si="6"/>
        <v>0.22090555555555555</v>
      </c>
      <c r="L6" s="29">
        <f t="shared" si="7"/>
        <v>0.53965000000000007</v>
      </c>
      <c r="M6" s="29">
        <f t="shared" si="8"/>
        <v>0.54035000000000011</v>
      </c>
      <c r="N6" s="29">
        <f t="shared" si="9"/>
        <v>0.56048333333333344</v>
      </c>
      <c r="O6" s="29">
        <f t="shared" si="10"/>
        <v>0.56118333333333348</v>
      </c>
      <c r="P6" s="29">
        <f t="shared" si="11"/>
        <v>0.74451111111111123</v>
      </c>
      <c r="Q6" s="29">
        <f t="shared" si="12"/>
        <v>0.74521111111111127</v>
      </c>
      <c r="R6" s="16"/>
      <c r="S6" s="18"/>
      <c r="T6" s="8"/>
      <c r="U6" s="32"/>
      <c r="V6" s="20"/>
      <c r="W6" s="9"/>
      <c r="X6" s="8"/>
      <c r="Y6" s="8"/>
    </row>
    <row r="7" spans="1:25" ht="18.75">
      <c r="A7" s="35" t="s">
        <v>32</v>
      </c>
      <c r="B7" s="2">
        <v>4</v>
      </c>
      <c r="C7" s="1">
        <f t="shared" si="13"/>
        <v>11.7</v>
      </c>
      <c r="D7" s="27">
        <f t="shared" si="0"/>
        <v>7.8277886497064617E-2</v>
      </c>
      <c r="E7" s="3">
        <f t="shared" si="14"/>
        <v>6</v>
      </c>
      <c r="F7" s="29">
        <f t="shared" si="1"/>
        <v>4.1999999999999997E-3</v>
      </c>
      <c r="G7" s="29">
        <f t="shared" si="2"/>
        <v>6.9999999999999999E-4</v>
      </c>
      <c r="H7" s="29">
        <f t="shared" si="3"/>
        <v>1.3299999999999999E-2</v>
      </c>
      <c r="I7" s="29">
        <f t="shared" si="4"/>
        <v>1.3999999999999999E-2</v>
      </c>
      <c r="J7" s="29">
        <f t="shared" si="5"/>
        <v>0.22510555555555556</v>
      </c>
      <c r="K7" s="29">
        <f t="shared" si="6"/>
        <v>0.22580555555555556</v>
      </c>
      <c r="L7" s="29">
        <f t="shared" si="7"/>
        <v>0.54455000000000009</v>
      </c>
      <c r="M7" s="29">
        <f t="shared" si="8"/>
        <v>0.54525000000000012</v>
      </c>
      <c r="N7" s="29">
        <f t="shared" si="9"/>
        <v>0.56538333333333346</v>
      </c>
      <c r="O7" s="29">
        <f t="shared" si="10"/>
        <v>0.56608333333333349</v>
      </c>
      <c r="P7" s="29">
        <f t="shared" si="11"/>
        <v>0.74941111111111125</v>
      </c>
      <c r="Q7" s="29">
        <f t="shared" si="12"/>
        <v>0.75011111111111128</v>
      </c>
      <c r="R7" s="16"/>
      <c r="S7" s="21"/>
      <c r="T7" s="8"/>
      <c r="U7" s="19"/>
      <c r="V7" s="19"/>
      <c r="W7" s="9"/>
      <c r="X7" s="8"/>
      <c r="Y7" s="8"/>
    </row>
    <row r="8" spans="1:25" ht="18.75">
      <c r="A8" s="35" t="s">
        <v>33</v>
      </c>
      <c r="B8" s="2">
        <v>3.6</v>
      </c>
      <c r="C8" s="1">
        <f t="shared" si="13"/>
        <v>15.299999999999999</v>
      </c>
      <c r="D8" s="27">
        <f t="shared" si="0"/>
        <v>7.0450097847358145E-2</v>
      </c>
      <c r="E8" s="3">
        <f t="shared" si="14"/>
        <v>5</v>
      </c>
      <c r="F8" s="29">
        <f t="shared" si="1"/>
        <v>3.5000000000000001E-3</v>
      </c>
      <c r="G8" s="29">
        <f t="shared" si="2"/>
        <v>6.9999999999999999E-4</v>
      </c>
      <c r="H8" s="29">
        <f t="shared" si="3"/>
        <v>1.7499999999999998E-2</v>
      </c>
      <c r="I8" s="29">
        <f t="shared" si="4"/>
        <v>1.8199999999999997E-2</v>
      </c>
      <c r="J8" s="29">
        <f t="shared" si="5"/>
        <v>0.22930555555555557</v>
      </c>
      <c r="K8" s="29">
        <f t="shared" si="6"/>
        <v>0.23000555555555557</v>
      </c>
      <c r="L8" s="29">
        <f t="shared" si="7"/>
        <v>0.54875000000000007</v>
      </c>
      <c r="M8" s="29">
        <f t="shared" si="8"/>
        <v>0.5494500000000001</v>
      </c>
      <c r="N8" s="29">
        <f t="shared" si="9"/>
        <v>0.56958333333333344</v>
      </c>
      <c r="O8" s="29">
        <f t="shared" si="10"/>
        <v>0.57028333333333348</v>
      </c>
      <c r="P8" s="29">
        <f t="shared" si="11"/>
        <v>0.75361111111111123</v>
      </c>
      <c r="Q8" s="29">
        <f t="shared" si="12"/>
        <v>0.75431111111111127</v>
      </c>
      <c r="R8" s="16"/>
      <c r="S8" s="18"/>
      <c r="T8" s="10"/>
      <c r="U8" s="20"/>
      <c r="V8" s="20"/>
      <c r="W8" s="9"/>
      <c r="X8" s="8"/>
      <c r="Y8" s="8"/>
    </row>
    <row r="9" spans="1:25" ht="18.75">
      <c r="A9" s="35" t="s">
        <v>27</v>
      </c>
      <c r="B9" s="2">
        <v>1.5</v>
      </c>
      <c r="C9" s="1">
        <f t="shared" si="13"/>
        <v>16.799999999999997</v>
      </c>
      <c r="D9" s="27">
        <f t="shared" si="0"/>
        <v>2.9354207436399229E-2</v>
      </c>
      <c r="E9" s="3">
        <f t="shared" si="14"/>
        <v>2</v>
      </c>
      <c r="F9" s="29">
        <f t="shared" si="1"/>
        <v>1.4E-3</v>
      </c>
      <c r="G9" s="29">
        <f t="shared" si="2"/>
        <v>6.9999999999999999E-4</v>
      </c>
      <c r="H9" s="29">
        <f t="shared" si="3"/>
        <v>1.9599999999999996E-2</v>
      </c>
      <c r="I9" s="29">
        <f t="shared" si="4"/>
        <v>2.0299999999999995E-2</v>
      </c>
      <c r="J9" s="29">
        <f t="shared" si="5"/>
        <v>0.23140555555555559</v>
      </c>
      <c r="K9" s="29">
        <f t="shared" si="6"/>
        <v>0.23210555555555559</v>
      </c>
      <c r="L9" s="29">
        <f t="shared" si="7"/>
        <v>0.55085000000000006</v>
      </c>
      <c r="M9" s="29">
        <f t="shared" si="8"/>
        <v>0.5515500000000001</v>
      </c>
      <c r="N9" s="29">
        <f t="shared" si="9"/>
        <v>0.57168333333333343</v>
      </c>
      <c r="O9" s="29">
        <f t="shared" si="10"/>
        <v>0.57238333333333347</v>
      </c>
      <c r="P9" s="29">
        <f t="shared" si="11"/>
        <v>0.75571111111111122</v>
      </c>
      <c r="Q9" s="29">
        <f t="shared" si="12"/>
        <v>0.75641111111111126</v>
      </c>
      <c r="R9" s="16"/>
      <c r="S9" s="18"/>
      <c r="T9" s="9"/>
      <c r="U9" s="8"/>
      <c r="V9" s="8"/>
      <c r="W9" s="8"/>
      <c r="X9" s="8"/>
      <c r="Y9" s="8"/>
    </row>
    <row r="10" spans="1:25" ht="18.75">
      <c r="A10" s="35" t="s">
        <v>19</v>
      </c>
      <c r="B10" s="2">
        <v>5.9</v>
      </c>
      <c r="C10" s="1">
        <f t="shared" si="13"/>
        <v>22.699999999999996</v>
      </c>
      <c r="D10" s="27">
        <f t="shared" si="0"/>
        <v>0.1154598825831703</v>
      </c>
      <c r="E10" s="3">
        <f t="shared" si="14"/>
        <v>8</v>
      </c>
      <c r="F10" s="29">
        <f t="shared" si="1"/>
        <v>5.5999999999999999E-3</v>
      </c>
      <c r="G10" s="29">
        <f t="shared" si="2"/>
        <v>6.9999999999999999E-4</v>
      </c>
      <c r="H10" s="29">
        <f t="shared" si="3"/>
        <v>2.5899999999999996E-2</v>
      </c>
      <c r="I10" s="29">
        <f t="shared" si="4"/>
        <v>2.6599999999999995E-2</v>
      </c>
      <c r="J10" s="29">
        <f t="shared" si="5"/>
        <v>0.23770555555555559</v>
      </c>
      <c r="K10" s="29">
        <f t="shared" si="6"/>
        <v>0.23840555555555559</v>
      </c>
      <c r="L10" s="29">
        <f t="shared" si="7"/>
        <v>0.55715000000000015</v>
      </c>
      <c r="M10" s="29">
        <f t="shared" si="8"/>
        <v>0.55785000000000018</v>
      </c>
      <c r="N10" s="29">
        <f t="shared" si="9"/>
        <v>0.57798333333333352</v>
      </c>
      <c r="O10" s="29">
        <f t="shared" si="10"/>
        <v>0.57868333333333355</v>
      </c>
      <c r="P10" s="29">
        <f t="shared" si="11"/>
        <v>0.76201111111111131</v>
      </c>
      <c r="Q10" s="29">
        <f t="shared" si="12"/>
        <v>0.76271111111111134</v>
      </c>
      <c r="R10" s="16"/>
      <c r="S10" s="18"/>
      <c r="T10" s="8"/>
      <c r="U10" s="8"/>
      <c r="V10" s="8"/>
      <c r="W10" s="9"/>
      <c r="X10" s="8"/>
      <c r="Y10" s="8"/>
    </row>
    <row r="11" spans="1:25" ht="18.75">
      <c r="A11" s="35" t="s">
        <v>18</v>
      </c>
      <c r="B11" s="2">
        <v>3</v>
      </c>
      <c r="C11" s="1">
        <f t="shared" si="13"/>
        <v>25.699999999999996</v>
      </c>
      <c r="D11" s="27">
        <f t="shared" si="0"/>
        <v>5.8708414872798459E-2</v>
      </c>
      <c r="E11" s="3">
        <f t="shared" si="14"/>
        <v>4</v>
      </c>
      <c r="F11" s="29">
        <f t="shared" si="1"/>
        <v>2.8E-3</v>
      </c>
      <c r="G11" s="29">
        <f t="shared" si="2"/>
        <v>6.9999999999999999E-4</v>
      </c>
      <c r="H11" s="29">
        <f t="shared" si="3"/>
        <v>2.9399999999999996E-2</v>
      </c>
      <c r="I11" s="29">
        <f t="shared" si="4"/>
        <v>3.0099999999999995E-2</v>
      </c>
      <c r="J11" s="29">
        <f t="shared" si="5"/>
        <v>0.24120555555555559</v>
      </c>
      <c r="K11" s="29">
        <f t="shared" si="6"/>
        <v>0.2419055555555556</v>
      </c>
      <c r="L11" s="29">
        <f t="shared" si="7"/>
        <v>0.5606500000000002</v>
      </c>
      <c r="M11" s="29">
        <f t="shared" si="8"/>
        <v>0.56135000000000024</v>
      </c>
      <c r="N11" s="29">
        <f t="shared" si="9"/>
        <v>0.58148333333333357</v>
      </c>
      <c r="O11" s="29">
        <f t="shared" si="10"/>
        <v>0.58218333333333361</v>
      </c>
      <c r="P11" s="29">
        <f t="shared" si="11"/>
        <v>0.76551111111111136</v>
      </c>
      <c r="Q11" s="29">
        <f t="shared" si="12"/>
        <v>0.7662111111111114</v>
      </c>
      <c r="R11" s="16"/>
      <c r="S11" s="18"/>
      <c r="T11" s="8"/>
      <c r="U11" s="8"/>
      <c r="V11" s="8"/>
      <c r="W11" s="9"/>
      <c r="X11" s="8"/>
      <c r="Y11" s="8"/>
    </row>
    <row r="12" spans="1:25" ht="18.75">
      <c r="A12" s="35" t="s">
        <v>26</v>
      </c>
      <c r="B12" s="2">
        <v>5.2</v>
      </c>
      <c r="C12" s="1">
        <f t="shared" si="13"/>
        <v>30.899999999999995</v>
      </c>
      <c r="D12" s="27">
        <f t="shared" si="0"/>
        <v>0.101761252446184</v>
      </c>
      <c r="E12" s="3">
        <f t="shared" si="14"/>
        <v>7</v>
      </c>
      <c r="F12" s="29">
        <f t="shared" si="1"/>
        <v>4.8999999999999998E-3</v>
      </c>
      <c r="G12" s="29">
        <f t="shared" si="2"/>
        <v>6.9999999999999999E-4</v>
      </c>
      <c r="H12" s="29">
        <f t="shared" si="3"/>
        <v>3.4999999999999996E-2</v>
      </c>
      <c r="I12" s="29">
        <f t="shared" si="4"/>
        <v>3.5699999999999996E-2</v>
      </c>
      <c r="J12" s="29">
        <f t="shared" si="5"/>
        <v>0.24680555555555558</v>
      </c>
      <c r="K12" s="29">
        <f t="shared" si="6"/>
        <v>0.24750555555555559</v>
      </c>
      <c r="L12" s="29">
        <f t="shared" si="7"/>
        <v>0.56625000000000025</v>
      </c>
      <c r="M12" s="29">
        <f t="shared" si="8"/>
        <v>0.56695000000000029</v>
      </c>
      <c r="N12" s="29">
        <f t="shared" si="9"/>
        <v>0.58708333333333362</v>
      </c>
      <c r="O12" s="29">
        <f t="shared" si="10"/>
        <v>0.58778333333333366</v>
      </c>
      <c r="P12" s="29">
        <f t="shared" si="11"/>
        <v>0.77111111111111141</v>
      </c>
      <c r="Q12" s="29">
        <f t="shared" si="12"/>
        <v>0.77181111111111145</v>
      </c>
      <c r="R12" s="16"/>
      <c r="S12" s="18"/>
      <c r="T12" s="8"/>
      <c r="U12" s="8"/>
      <c r="V12" s="8"/>
      <c r="W12" s="9"/>
      <c r="X12" s="8"/>
      <c r="Y12" s="8"/>
    </row>
    <row r="13" spans="1:25" ht="18.75">
      <c r="A13" s="35" t="s">
        <v>17</v>
      </c>
      <c r="B13" s="2">
        <v>5</v>
      </c>
      <c r="C13" s="1">
        <f t="shared" si="13"/>
        <v>35.899999999999991</v>
      </c>
      <c r="D13" s="27">
        <f t="shared" si="0"/>
        <v>9.784735812133076E-2</v>
      </c>
      <c r="E13" s="3">
        <f t="shared" si="14"/>
        <v>7</v>
      </c>
      <c r="F13" s="29">
        <f t="shared" si="1"/>
        <v>4.8999999999999998E-3</v>
      </c>
      <c r="G13" s="29">
        <f t="shared" si="2"/>
        <v>6.9999999999999999E-4</v>
      </c>
      <c r="H13" s="29">
        <f t="shared" si="3"/>
        <v>4.0599999999999997E-2</v>
      </c>
      <c r="I13" s="29">
        <f t="shared" si="4"/>
        <v>4.1299999999999996E-2</v>
      </c>
      <c r="J13" s="29">
        <f t="shared" si="5"/>
        <v>0.25240555555555561</v>
      </c>
      <c r="K13" s="29">
        <f t="shared" si="6"/>
        <v>0.25310555555555558</v>
      </c>
      <c r="L13" s="29">
        <f t="shared" si="7"/>
        <v>0.5718500000000003</v>
      </c>
      <c r="M13" s="29">
        <f t="shared" si="8"/>
        <v>0.57255000000000034</v>
      </c>
      <c r="N13" s="29">
        <f t="shared" si="9"/>
        <v>0.59268333333333367</v>
      </c>
      <c r="O13" s="29">
        <f t="shared" si="10"/>
        <v>0.59338333333333371</v>
      </c>
      <c r="P13" s="29">
        <f t="shared" si="11"/>
        <v>0.77671111111111146</v>
      </c>
      <c r="Q13" s="29">
        <f t="shared" si="12"/>
        <v>0.7774111111111115</v>
      </c>
      <c r="R13" s="16"/>
      <c r="S13" s="18"/>
      <c r="T13" s="8"/>
      <c r="U13" s="8"/>
      <c r="V13" s="8"/>
      <c r="W13" s="9"/>
      <c r="X13" s="8"/>
      <c r="Y13" s="8"/>
    </row>
    <row r="14" spans="1:25" ht="18.75">
      <c r="A14" s="35" t="s">
        <v>16</v>
      </c>
      <c r="B14" s="2">
        <v>3</v>
      </c>
      <c r="C14" s="1">
        <f t="shared" si="13"/>
        <v>38.899999999999991</v>
      </c>
      <c r="D14" s="27">
        <f t="shared" si="0"/>
        <v>5.8708414872798459E-2</v>
      </c>
      <c r="E14" s="3">
        <f t="shared" si="14"/>
        <v>4</v>
      </c>
      <c r="F14" s="29">
        <f t="shared" si="1"/>
        <v>2.8E-3</v>
      </c>
      <c r="G14" s="29">
        <f t="shared" si="2"/>
        <v>6.9999999999999999E-4</v>
      </c>
      <c r="H14" s="29">
        <f t="shared" si="3"/>
        <v>4.4099999999999993E-2</v>
      </c>
      <c r="I14" s="29">
        <f t="shared" si="4"/>
        <v>4.4799999999999993E-2</v>
      </c>
      <c r="J14" s="29">
        <f t="shared" si="5"/>
        <v>0.25590555555555561</v>
      </c>
      <c r="K14" s="29">
        <f t="shared" si="6"/>
        <v>0.25660555555555559</v>
      </c>
      <c r="L14" s="29">
        <f t="shared" si="7"/>
        <v>0.57535000000000036</v>
      </c>
      <c r="M14" s="29">
        <f t="shared" si="8"/>
        <v>0.5760500000000004</v>
      </c>
      <c r="N14" s="29">
        <f t="shared" si="9"/>
        <v>0.59618333333333373</v>
      </c>
      <c r="O14" s="29">
        <f t="shared" si="10"/>
        <v>0.59688333333333377</v>
      </c>
      <c r="P14" s="29">
        <f t="shared" si="11"/>
        <v>0.78021111111111152</v>
      </c>
      <c r="Q14" s="29">
        <f t="shared" si="12"/>
        <v>0.78091111111111156</v>
      </c>
      <c r="R14" s="16"/>
      <c r="S14" s="18"/>
      <c r="T14" s="8"/>
      <c r="U14" s="8"/>
      <c r="V14" s="8"/>
      <c r="W14" s="8"/>
      <c r="X14" s="8"/>
      <c r="Y14" s="8"/>
    </row>
    <row r="15" spans="1:25" ht="18.75">
      <c r="A15" s="35" t="s">
        <v>25</v>
      </c>
      <c r="B15" s="2">
        <v>0.8</v>
      </c>
      <c r="C15" s="1">
        <f t="shared" si="13"/>
        <v>39.699999999999989</v>
      </c>
      <c r="D15" s="27">
        <f t="shared" si="0"/>
        <v>1.5655577299412922E-2</v>
      </c>
      <c r="E15" s="3">
        <f t="shared" si="14"/>
        <v>1</v>
      </c>
      <c r="F15" s="29">
        <f t="shared" si="1"/>
        <v>6.9999999999999999E-4</v>
      </c>
      <c r="G15" s="29">
        <f t="shared" si="2"/>
        <v>6.9999999999999999E-4</v>
      </c>
      <c r="H15" s="29">
        <f t="shared" ref="H15:H23" si="15">I14+$F15</f>
        <v>4.5499999999999992E-2</v>
      </c>
      <c r="I15" s="29">
        <f t="shared" ref="I15:I22" si="16">H15+$G15</f>
        <v>4.6199999999999991E-2</v>
      </c>
      <c r="J15" s="29">
        <f t="shared" ref="J15:J23" si="17">K14+$F15</f>
        <v>0.25730555555555557</v>
      </c>
      <c r="K15" s="29">
        <f t="shared" ref="K15:K22" si="18">J15+$G15</f>
        <v>0.25800555555555554</v>
      </c>
      <c r="L15" s="29">
        <f t="shared" si="7"/>
        <v>0.57675000000000043</v>
      </c>
      <c r="M15" s="29">
        <f t="shared" si="8"/>
        <v>0.57745000000000046</v>
      </c>
      <c r="N15" s="29">
        <f t="shared" si="9"/>
        <v>0.5975833333333338</v>
      </c>
      <c r="O15" s="29">
        <f t="shared" si="10"/>
        <v>0.59828333333333383</v>
      </c>
      <c r="P15" s="29">
        <f t="shared" si="11"/>
        <v>0.78161111111111159</v>
      </c>
      <c r="Q15" s="29">
        <f t="shared" si="12"/>
        <v>0.78231111111111162</v>
      </c>
      <c r="R15" s="16"/>
      <c r="S15" s="18"/>
      <c r="T15" s="8"/>
      <c r="U15" s="8"/>
      <c r="V15" s="8"/>
      <c r="W15" s="8"/>
      <c r="X15" s="8"/>
      <c r="Y15" s="8"/>
    </row>
    <row r="16" spans="1:25" ht="18.75">
      <c r="A16" s="35" t="s">
        <v>24</v>
      </c>
      <c r="B16" s="2">
        <v>0.5</v>
      </c>
      <c r="C16" s="1">
        <f t="shared" si="13"/>
        <v>40.199999999999989</v>
      </c>
      <c r="D16" s="27">
        <f t="shared" si="0"/>
        <v>9.7847358121330771E-3</v>
      </c>
      <c r="E16" s="3">
        <f t="shared" si="14"/>
        <v>1</v>
      </c>
      <c r="F16" s="29">
        <f t="shared" si="1"/>
        <v>6.9999999999999999E-4</v>
      </c>
      <c r="G16" s="29">
        <f t="shared" si="2"/>
        <v>6.9999999999999999E-4</v>
      </c>
      <c r="H16" s="29">
        <f t="shared" si="15"/>
        <v>4.689999999999999E-2</v>
      </c>
      <c r="I16" s="29">
        <f t="shared" si="16"/>
        <v>4.759999999999999E-2</v>
      </c>
      <c r="J16" s="29">
        <f t="shared" si="17"/>
        <v>0.25870555555555552</v>
      </c>
      <c r="K16" s="29">
        <f t="shared" si="18"/>
        <v>0.2594055555555555</v>
      </c>
      <c r="L16" s="29">
        <f t="shared" si="7"/>
        <v>0.5781500000000005</v>
      </c>
      <c r="M16" s="29">
        <f t="shared" si="8"/>
        <v>0.57885000000000053</v>
      </c>
      <c r="N16" s="29">
        <f t="shared" si="9"/>
        <v>0.59898333333333387</v>
      </c>
      <c r="O16" s="29">
        <f t="shared" si="10"/>
        <v>0.5996833333333339</v>
      </c>
      <c r="P16" s="29">
        <f t="shared" si="11"/>
        <v>0.78301111111111166</v>
      </c>
      <c r="Q16" s="29">
        <f t="shared" si="12"/>
        <v>0.78371111111111169</v>
      </c>
      <c r="R16" s="16"/>
      <c r="S16" s="18"/>
      <c r="T16" s="8"/>
      <c r="U16" s="8"/>
      <c r="V16" s="8"/>
      <c r="W16" s="8"/>
      <c r="X16" s="8"/>
      <c r="Y16" s="8"/>
    </row>
    <row r="17" spans="1:25" ht="18.75">
      <c r="A17" s="35" t="s">
        <v>23</v>
      </c>
      <c r="B17" s="2">
        <v>0.6</v>
      </c>
      <c r="C17" s="1">
        <f t="shared" si="13"/>
        <v>40.79999999999999</v>
      </c>
      <c r="D17" s="27">
        <f t="shared" si="0"/>
        <v>1.1741682974559691E-2</v>
      </c>
      <c r="E17" s="3">
        <f t="shared" si="14"/>
        <v>1</v>
      </c>
      <c r="F17" s="29">
        <f t="shared" si="1"/>
        <v>6.9999999999999999E-4</v>
      </c>
      <c r="G17" s="29">
        <f t="shared" si="2"/>
        <v>6.9999999999999999E-4</v>
      </c>
      <c r="H17" s="29">
        <f t="shared" si="15"/>
        <v>4.8299999999999989E-2</v>
      </c>
      <c r="I17" s="29">
        <f t="shared" si="16"/>
        <v>4.8999999999999988E-2</v>
      </c>
      <c r="J17" s="29">
        <f t="shared" si="17"/>
        <v>0.26010555555555548</v>
      </c>
      <c r="K17" s="29">
        <f t="shared" si="18"/>
        <v>0.26080555555555546</v>
      </c>
      <c r="L17" s="29">
        <f t="shared" si="7"/>
        <v>0.57955000000000056</v>
      </c>
      <c r="M17" s="29">
        <f t="shared" si="8"/>
        <v>0.5802500000000006</v>
      </c>
      <c r="N17" s="29">
        <f t="shared" si="9"/>
        <v>0.60038333333333394</v>
      </c>
      <c r="O17" s="29">
        <f t="shared" si="10"/>
        <v>0.60108333333333397</v>
      </c>
      <c r="P17" s="29">
        <f t="shared" si="11"/>
        <v>0.78441111111111173</v>
      </c>
      <c r="Q17" s="29">
        <f t="shared" si="12"/>
        <v>0.78511111111111176</v>
      </c>
      <c r="R17" s="16"/>
      <c r="S17" s="18"/>
      <c r="T17" s="8"/>
      <c r="U17" s="8"/>
      <c r="V17" s="8"/>
      <c r="W17" s="8"/>
      <c r="X17" s="8"/>
      <c r="Y17" s="8"/>
    </row>
    <row r="18" spans="1:25" ht="18.75">
      <c r="A18" s="35" t="s">
        <v>22</v>
      </c>
      <c r="B18" s="2">
        <v>4.0999999999999996</v>
      </c>
      <c r="C18" s="1">
        <f t="shared" si="13"/>
        <v>44.899999999999991</v>
      </c>
      <c r="D18" s="27">
        <f t="shared" si="0"/>
        <v>8.0234833659491217E-2</v>
      </c>
      <c r="E18" s="3">
        <f t="shared" si="14"/>
        <v>6</v>
      </c>
      <c r="F18" s="29">
        <f t="shared" si="1"/>
        <v>4.1999999999999997E-3</v>
      </c>
      <c r="G18" s="29">
        <f t="shared" si="2"/>
        <v>6.9999999999999999E-4</v>
      </c>
      <c r="H18" s="29">
        <f t="shared" si="15"/>
        <v>5.319999999999999E-2</v>
      </c>
      <c r="I18" s="29">
        <f t="shared" si="16"/>
        <v>5.389999999999999E-2</v>
      </c>
      <c r="J18" s="29">
        <f t="shared" si="17"/>
        <v>0.26500555555555544</v>
      </c>
      <c r="K18" s="29">
        <f t="shared" si="18"/>
        <v>0.26570555555555542</v>
      </c>
      <c r="L18" s="29">
        <f t="shared" si="7"/>
        <v>0.58445000000000058</v>
      </c>
      <c r="M18" s="29">
        <f t="shared" si="8"/>
        <v>0.58515000000000061</v>
      </c>
      <c r="N18" s="29">
        <f t="shared" si="9"/>
        <v>0.60528333333333395</v>
      </c>
      <c r="O18" s="29">
        <f t="shared" si="10"/>
        <v>0.60598333333333398</v>
      </c>
      <c r="P18" s="29">
        <f t="shared" si="11"/>
        <v>0.78931111111111174</v>
      </c>
      <c r="Q18" s="29">
        <f t="shared" si="12"/>
        <v>0.79001111111111177</v>
      </c>
      <c r="R18" s="16"/>
      <c r="S18" s="18"/>
      <c r="T18" s="8"/>
      <c r="U18" s="8"/>
      <c r="V18" s="8"/>
      <c r="W18" s="8"/>
      <c r="X18" s="8"/>
      <c r="Y18" s="8"/>
    </row>
    <row r="19" spans="1:25" ht="18.75">
      <c r="A19" s="35" t="s">
        <v>15</v>
      </c>
      <c r="B19" s="2">
        <v>0.4</v>
      </c>
      <c r="C19" s="1">
        <f t="shared" si="13"/>
        <v>45.29999999999999</v>
      </c>
      <c r="D19" s="27">
        <f t="shared" si="0"/>
        <v>7.827788649706461E-3</v>
      </c>
      <c r="E19" s="3">
        <f t="shared" si="14"/>
        <v>1</v>
      </c>
      <c r="F19" s="29">
        <f t="shared" si="1"/>
        <v>6.9999999999999999E-4</v>
      </c>
      <c r="G19" s="29">
        <f t="shared" si="2"/>
        <v>6.9999999999999999E-4</v>
      </c>
      <c r="H19" s="29">
        <f t="shared" si="15"/>
        <v>5.4599999999999989E-2</v>
      </c>
      <c r="I19" s="29">
        <f t="shared" si="16"/>
        <v>5.5299999999999988E-2</v>
      </c>
      <c r="J19" s="29">
        <f t="shared" si="17"/>
        <v>0.2664055555555554</v>
      </c>
      <c r="K19" s="29">
        <f t="shared" si="18"/>
        <v>0.26710555555555537</v>
      </c>
      <c r="L19" s="29">
        <f t="shared" si="7"/>
        <v>0.58585000000000065</v>
      </c>
      <c r="M19" s="29">
        <f t="shared" si="8"/>
        <v>0.58655000000000068</v>
      </c>
      <c r="N19" s="29">
        <f t="shared" si="9"/>
        <v>0.60668333333333402</v>
      </c>
      <c r="O19" s="29">
        <f t="shared" si="10"/>
        <v>0.60738333333333405</v>
      </c>
      <c r="P19" s="29">
        <f t="shared" si="11"/>
        <v>0.79071111111111181</v>
      </c>
      <c r="Q19" s="29">
        <f t="shared" si="12"/>
        <v>0.79141111111111184</v>
      </c>
      <c r="R19" s="16"/>
      <c r="S19" s="18"/>
      <c r="T19" s="8"/>
      <c r="U19" s="8"/>
      <c r="V19" s="8"/>
      <c r="W19" s="8"/>
      <c r="X19" s="8"/>
      <c r="Y19" s="8"/>
    </row>
    <row r="20" spans="1:25" ht="18.75">
      <c r="A20" s="35" t="s">
        <v>14</v>
      </c>
      <c r="B20" s="2">
        <v>1.8</v>
      </c>
      <c r="C20" s="1">
        <f t="shared" si="13"/>
        <v>47.099999999999987</v>
      </c>
      <c r="D20" s="27">
        <f t="shared" si="0"/>
        <v>3.5225048923679073E-2</v>
      </c>
      <c r="E20" s="3">
        <f t="shared" si="14"/>
        <v>2</v>
      </c>
      <c r="F20" s="29">
        <f t="shared" si="1"/>
        <v>1.4E-3</v>
      </c>
      <c r="G20" s="29">
        <f t="shared" si="2"/>
        <v>6.9999999999999999E-4</v>
      </c>
      <c r="H20" s="29">
        <f t="shared" si="15"/>
        <v>5.6699999999999987E-2</v>
      </c>
      <c r="I20" s="29">
        <f t="shared" si="16"/>
        <v>5.7399999999999986E-2</v>
      </c>
      <c r="J20" s="29">
        <f t="shared" si="17"/>
        <v>0.26850555555555539</v>
      </c>
      <c r="K20" s="29">
        <f t="shared" si="18"/>
        <v>0.26920555555555536</v>
      </c>
      <c r="L20" s="29">
        <f t="shared" si="7"/>
        <v>0.58795000000000064</v>
      </c>
      <c r="M20" s="29">
        <f t="shared" si="8"/>
        <v>0.58865000000000067</v>
      </c>
      <c r="N20" s="29">
        <f t="shared" si="9"/>
        <v>0.60878333333333401</v>
      </c>
      <c r="O20" s="29">
        <f t="shared" si="10"/>
        <v>0.60948333333333404</v>
      </c>
      <c r="P20" s="29">
        <f t="shared" si="11"/>
        <v>0.7928111111111118</v>
      </c>
      <c r="Q20" s="29">
        <f t="shared" si="12"/>
        <v>0.79351111111111183</v>
      </c>
      <c r="R20" s="16"/>
      <c r="S20" s="18"/>
      <c r="T20" s="8"/>
      <c r="U20" s="8"/>
      <c r="V20" s="8"/>
      <c r="W20" s="9"/>
      <c r="X20" s="8"/>
      <c r="Y20" s="8"/>
    </row>
    <row r="21" spans="1:25" ht="18.75">
      <c r="A21" s="31" t="s">
        <v>21</v>
      </c>
      <c r="B21" s="2">
        <v>0.8</v>
      </c>
      <c r="C21" s="1">
        <f t="shared" si="13"/>
        <v>47.899999999999984</v>
      </c>
      <c r="D21" s="27">
        <f t="shared" si="0"/>
        <v>1.5655577299412922E-2</v>
      </c>
      <c r="E21" s="3">
        <f t="shared" si="14"/>
        <v>1</v>
      </c>
      <c r="F21" s="29">
        <f t="shared" si="1"/>
        <v>6.9999999999999999E-4</v>
      </c>
      <c r="G21" s="29">
        <f t="shared" si="2"/>
        <v>6.9999999999999999E-4</v>
      </c>
      <c r="H21" s="29">
        <f t="shared" si="15"/>
        <v>5.8099999999999985E-2</v>
      </c>
      <c r="I21" s="29">
        <f t="shared" si="16"/>
        <v>5.8799999999999984E-2</v>
      </c>
      <c r="J21" s="29">
        <f t="shared" si="17"/>
        <v>0.26990555555555534</v>
      </c>
      <c r="K21" s="29">
        <f t="shared" si="18"/>
        <v>0.27060555555555532</v>
      </c>
      <c r="L21" s="29">
        <f t="shared" si="7"/>
        <v>0.58935000000000071</v>
      </c>
      <c r="M21" s="29">
        <f t="shared" si="8"/>
        <v>0.59005000000000074</v>
      </c>
      <c r="N21" s="29">
        <f t="shared" si="9"/>
        <v>0.61018333333333408</v>
      </c>
      <c r="O21" s="29">
        <f t="shared" si="10"/>
        <v>0.61088333333333411</v>
      </c>
      <c r="P21" s="29">
        <f t="shared" si="11"/>
        <v>0.79421111111111187</v>
      </c>
      <c r="Q21" s="29">
        <f t="shared" si="12"/>
        <v>0.7949111111111119</v>
      </c>
      <c r="R21" s="16"/>
      <c r="S21" s="18"/>
      <c r="T21" s="8"/>
      <c r="U21" s="8"/>
      <c r="V21" s="8"/>
      <c r="W21" s="9"/>
      <c r="X21" s="8"/>
      <c r="Y21" s="8"/>
    </row>
    <row r="22" spans="1:25" ht="18.75">
      <c r="A22" s="35" t="s">
        <v>13</v>
      </c>
      <c r="B22" s="2">
        <v>0.4</v>
      </c>
      <c r="C22" s="1">
        <f t="shared" si="13"/>
        <v>48.299999999999983</v>
      </c>
      <c r="D22" s="27">
        <f t="shared" si="0"/>
        <v>7.827788649706461E-3</v>
      </c>
      <c r="E22" s="3">
        <f t="shared" si="14"/>
        <v>1</v>
      </c>
      <c r="F22" s="29">
        <f t="shared" si="1"/>
        <v>6.9999999999999999E-4</v>
      </c>
      <c r="G22" s="29">
        <f t="shared" si="2"/>
        <v>6.9999999999999999E-4</v>
      </c>
      <c r="H22" s="29">
        <f t="shared" si="15"/>
        <v>5.9499999999999983E-2</v>
      </c>
      <c r="I22" s="29">
        <f t="shared" si="16"/>
        <v>6.0199999999999983E-2</v>
      </c>
      <c r="J22" s="29">
        <f t="shared" si="17"/>
        <v>0.2713055555555553</v>
      </c>
      <c r="K22" s="29">
        <f t="shared" si="18"/>
        <v>0.27200555555555528</v>
      </c>
      <c r="L22" s="29">
        <f t="shared" si="7"/>
        <v>0.59075000000000077</v>
      </c>
      <c r="M22" s="29">
        <f t="shared" si="8"/>
        <v>0.59145000000000081</v>
      </c>
      <c r="N22" s="29">
        <f t="shared" si="9"/>
        <v>0.61158333333333414</v>
      </c>
      <c r="O22" s="29">
        <f t="shared" si="10"/>
        <v>0.61228333333333418</v>
      </c>
      <c r="P22" s="29">
        <f t="shared" si="11"/>
        <v>0.79561111111111193</v>
      </c>
      <c r="Q22" s="29">
        <f t="shared" si="12"/>
        <v>0.79631111111111197</v>
      </c>
      <c r="R22" s="16"/>
      <c r="S22" s="18"/>
      <c r="T22" s="8"/>
      <c r="U22" s="8"/>
      <c r="V22" s="8"/>
      <c r="W22" s="9"/>
      <c r="X22" s="8"/>
      <c r="Y22" s="8"/>
    </row>
    <row r="23" spans="1:25" ht="18.75">
      <c r="A23" s="30" t="s">
        <v>11</v>
      </c>
      <c r="B23" s="2">
        <v>2.8</v>
      </c>
      <c r="C23" s="1">
        <f t="shared" si="13"/>
        <v>51.09999999999998</v>
      </c>
      <c r="D23" s="27">
        <f t="shared" si="0"/>
        <v>5.4794520547945223E-2</v>
      </c>
      <c r="E23" s="3">
        <f t="shared" si="14"/>
        <v>4</v>
      </c>
      <c r="F23" s="29">
        <f t="shared" si="1"/>
        <v>2.8E-3</v>
      </c>
      <c r="G23" s="29"/>
      <c r="H23" s="28">
        <f t="shared" si="15"/>
        <v>6.2999999999999987E-2</v>
      </c>
      <c r="I23" s="29"/>
      <c r="J23" s="28">
        <f t="shared" si="17"/>
        <v>0.2748055555555553</v>
      </c>
      <c r="K23" s="28"/>
      <c r="L23" s="28">
        <f t="shared" si="7"/>
        <v>0.59425000000000083</v>
      </c>
      <c r="M23" s="28"/>
      <c r="N23" s="28">
        <f t="shared" si="9"/>
        <v>0.6150833333333342</v>
      </c>
      <c r="O23" s="28"/>
      <c r="P23" s="28">
        <f t="shared" si="11"/>
        <v>0.79911111111111199</v>
      </c>
      <c r="Q23" s="28"/>
      <c r="R23" s="16"/>
      <c r="S23" s="18"/>
      <c r="T23" s="8"/>
      <c r="U23" s="8"/>
      <c r="V23" s="8"/>
      <c r="W23" s="9"/>
      <c r="X23" s="8"/>
      <c r="Y23" s="8"/>
    </row>
    <row r="24" spans="1:25">
      <c r="R24" s="12"/>
      <c r="S24" s="12"/>
    </row>
    <row r="25" spans="1:25" ht="18.75">
      <c r="J25" s="11"/>
    </row>
  </sheetData>
  <mergeCells count="5">
    <mergeCell ref="J1:Q1"/>
    <mergeCell ref="J3:K3"/>
    <mergeCell ref="L3:M3"/>
    <mergeCell ref="P3:Q3"/>
    <mergeCell ref="N3:O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Расписание-Туда  </vt:lpstr>
      <vt:lpstr>Расписание-обратно 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2017-03-30T13:30:03Z</dcterms:modified>
  <cp:category/>
  <cp:contentStatus/>
</cp:coreProperties>
</file>