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исание туда" sheetId="16" r:id="rId1"/>
    <sheet name="Расписание обратно" sheetId="17" r:id="rId2"/>
  </sheets>
  <calcPr calcId="124519"/>
</workbook>
</file>

<file path=xl/calcChain.xml><?xml version="1.0" encoding="utf-8"?>
<calcChain xmlns="http://schemas.openxmlformats.org/spreadsheetml/2006/main">
  <c r="G12" i="16"/>
  <c r="C7"/>
  <c r="C8"/>
  <c r="C9"/>
  <c r="C10"/>
  <c r="C11"/>
  <c r="C12"/>
  <c r="C13"/>
  <c r="C14"/>
  <c r="C15"/>
  <c r="C16"/>
  <c r="C17"/>
  <c r="C18"/>
  <c r="C19"/>
  <c r="C20"/>
  <c r="C21"/>
  <c r="C22"/>
  <c r="C23"/>
  <c r="D12"/>
  <c r="F22" i="17"/>
  <c r="F23"/>
  <c r="F21"/>
  <c r="F20"/>
  <c r="F19"/>
  <c r="F18"/>
  <c r="F17"/>
  <c r="F16"/>
  <c r="F15"/>
  <c r="F14"/>
  <c r="F13"/>
  <c r="F12"/>
  <c r="F11"/>
  <c r="F10"/>
  <c r="F9"/>
  <c r="F8"/>
  <c r="F7"/>
  <c r="G15"/>
  <c r="F12" i="16"/>
  <c r="G17" i="17"/>
  <c r="G11"/>
  <c r="G22"/>
  <c r="G21"/>
  <c r="G20"/>
  <c r="G19"/>
  <c r="G18"/>
  <c r="G16"/>
  <c r="G14"/>
  <c r="G13"/>
  <c r="G12"/>
  <c r="G10"/>
  <c r="G9"/>
  <c r="G8"/>
  <c r="G7"/>
  <c r="G6"/>
  <c r="C6"/>
  <c r="C7"/>
  <c r="C8"/>
  <c r="C9"/>
  <c r="C10"/>
  <c r="C11"/>
  <c r="C12"/>
  <c r="C13"/>
  <c r="C14"/>
  <c r="C15"/>
  <c r="C16"/>
  <c r="C17"/>
  <c r="C18"/>
  <c r="C19"/>
  <c r="C20"/>
  <c r="C21"/>
  <c r="C22"/>
  <c r="C23"/>
  <c r="D15"/>
  <c r="G11" i="16"/>
  <c r="G9"/>
  <c r="G22"/>
  <c r="G21"/>
  <c r="G20"/>
  <c r="G19"/>
  <c r="G18"/>
  <c r="G17"/>
  <c r="G16"/>
  <c r="G15"/>
  <c r="G14"/>
  <c r="G13"/>
  <c r="G10"/>
  <c r="G8"/>
  <c r="G7"/>
  <c r="G6"/>
  <c r="C6"/>
  <c r="D22" i="17"/>
  <c r="D18"/>
  <c r="D13"/>
  <c r="D9"/>
  <c r="D5"/>
  <c r="E5"/>
  <c r="D23"/>
  <c r="D19"/>
  <c r="D14"/>
  <c r="D10"/>
  <c r="D6"/>
  <c r="F6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D20"/>
  <c r="D16"/>
  <c r="D11"/>
  <c r="D7"/>
  <c r="D21"/>
  <c r="D17"/>
  <c r="D12"/>
  <c r="D8"/>
  <c r="D22" i="16"/>
  <c r="F22"/>
  <c r="D20"/>
  <c r="F20"/>
  <c r="D18"/>
  <c r="F18"/>
  <c r="D16"/>
  <c r="F16"/>
  <c r="D14"/>
  <c r="F14"/>
  <c r="D11"/>
  <c r="F11"/>
  <c r="D9"/>
  <c r="F9"/>
  <c r="D7"/>
  <c r="F7"/>
  <c r="D5"/>
  <c r="E5"/>
  <c r="D23"/>
  <c r="F23"/>
  <c r="D21"/>
  <c r="F21"/>
  <c r="D19"/>
  <c r="F19"/>
  <c r="D17"/>
  <c r="F17"/>
  <c r="D15"/>
  <c r="F15"/>
  <c r="D13"/>
  <c r="F13"/>
  <c r="D10"/>
  <c r="F10"/>
  <c r="D8"/>
  <c r="F8"/>
  <c r="D6"/>
  <c r="F6"/>
  <c r="J6"/>
  <c r="K6"/>
  <c r="J7"/>
  <c r="K7"/>
  <c r="J8"/>
  <c r="K8"/>
  <c r="J9"/>
  <c r="K9"/>
  <c r="J10"/>
  <c r="K10"/>
  <c r="J11"/>
  <c r="K11"/>
  <c r="J12"/>
  <c r="K12"/>
  <c r="J13"/>
  <c r="K13"/>
  <c r="J14"/>
  <c r="K14"/>
  <c r="J6" i="17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H6" i="16"/>
  <c r="I6"/>
  <c r="H7"/>
  <c r="I7"/>
  <c r="J15"/>
  <c r="K15"/>
  <c r="J16"/>
  <c r="K16"/>
  <c r="J17"/>
  <c r="K17"/>
  <c r="J18"/>
  <c r="K18"/>
  <c r="J19"/>
  <c r="K19"/>
  <c r="J20"/>
  <c r="K20"/>
  <c r="J21"/>
  <c r="K21"/>
  <c r="J22"/>
  <c r="K22"/>
  <c r="J23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L6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</calcChain>
</file>

<file path=xl/sharedStrings.xml><?xml version="1.0" encoding="utf-8"?>
<sst xmlns="http://schemas.openxmlformats.org/spreadsheetml/2006/main" count="72" uniqueCount="34">
  <si>
    <t>Остановочные пункты</t>
  </si>
  <si>
    <t>приб.</t>
  </si>
  <si>
    <t>отпр.</t>
  </si>
  <si>
    <t>Б.Устинское</t>
  </si>
  <si>
    <t>Двоеглазово</t>
  </si>
  <si>
    <t>Каменное</t>
  </si>
  <si>
    <t>Б.Рейчваж</t>
  </si>
  <si>
    <t>Дни в ходу</t>
  </si>
  <si>
    <t>ежедневно</t>
  </si>
  <si>
    <t>Чалпайки</t>
  </si>
  <si>
    <t>Тонкино а/с</t>
  </si>
  <si>
    <t>Шаранга а/с</t>
  </si>
  <si>
    <t xml:space="preserve"> Шаранга а/с</t>
  </si>
  <si>
    <t>км между</t>
  </si>
  <si>
    <t>км нараст</t>
  </si>
  <si>
    <t>доля</t>
  </si>
  <si>
    <t>время хода</t>
  </si>
  <si>
    <t xml:space="preserve">№ поезда </t>
  </si>
  <si>
    <t>Шахунья а/с</t>
  </si>
  <si>
    <t>Мелешиха</t>
  </si>
  <si>
    <t>пов. Гусевский</t>
  </si>
  <si>
    <t>пов. 18 участок</t>
  </si>
  <si>
    <t>пов. Полетайки</t>
  </si>
  <si>
    <t>пов. Тонкино</t>
  </si>
  <si>
    <t>пов. Березники</t>
  </si>
  <si>
    <t>пов. Вязовка</t>
  </si>
  <si>
    <t>пов. Егоровское</t>
  </si>
  <si>
    <t>Простоквашино</t>
  </si>
  <si>
    <t>Бердники</t>
  </si>
  <si>
    <t>Аверино</t>
  </si>
  <si>
    <t>№ Маршрута 593</t>
  </si>
  <si>
    <t>Шаранга а/с - Шахунья а/с</t>
  </si>
  <si>
    <t>Шахунья а/с - Шаранга а/с</t>
  </si>
  <si>
    <t>отменен</t>
  </si>
</sst>
</file>

<file path=xl/styles.xml><?xml version="1.0" encoding="utf-8"?>
<styleSheet xmlns="http://schemas.openxmlformats.org/spreadsheetml/2006/main">
  <numFmts count="3">
    <numFmt numFmtId="164" formatCode="0.0"/>
    <numFmt numFmtId="165" formatCode="h:mm;@"/>
    <numFmt numFmtId="166" formatCode="0.000"/>
  </numFmts>
  <fonts count="1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3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8" fillId="0" borderId="0" xfId="0" applyFont="1"/>
    <xf numFmtId="1" fontId="8" fillId="0" borderId="0" xfId="0" applyNumberFormat="1" applyFont="1"/>
    <xf numFmtId="0" fontId="9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" fontId="4" fillId="0" borderId="0" xfId="0" applyNumberFormat="1" applyFont="1"/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20" fontId="9" fillId="0" borderId="0" xfId="0" applyNumberFormat="1" applyFont="1"/>
    <xf numFmtId="165" fontId="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Fill="1"/>
    <xf numFmtId="0" fontId="6" fillId="0" borderId="1" xfId="0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>
      <selection activeCell="O11" sqref="O11"/>
    </sheetView>
  </sheetViews>
  <sheetFormatPr defaultRowHeight="15"/>
  <cols>
    <col min="1" max="1" width="29.42578125" customWidth="1"/>
    <col min="2" max="2" width="12.85546875" hidden="1" customWidth="1"/>
    <col min="3" max="3" width="13.140625" hidden="1" customWidth="1"/>
    <col min="4" max="4" width="9.140625" hidden="1" customWidth="1"/>
    <col min="5" max="5" width="14" hidden="1" customWidth="1"/>
    <col min="6" max="6" width="10.42578125" hidden="1" customWidth="1"/>
    <col min="7" max="9" width="9.140625" hidden="1" customWidth="1"/>
    <col min="10" max="11" width="10.7109375" customWidth="1"/>
    <col min="12" max="13" width="10.7109375" hidden="1" customWidth="1"/>
    <col min="14" max="14" width="9.140625" style="19"/>
    <col min="15" max="20" width="9.140625" style="8"/>
  </cols>
  <sheetData>
    <row r="1" spans="1:21" ht="18.75">
      <c r="A1" s="40" t="s">
        <v>30</v>
      </c>
      <c r="B1" s="31"/>
      <c r="C1" s="31"/>
      <c r="D1" s="31"/>
      <c r="E1" s="31"/>
      <c r="F1" s="31"/>
      <c r="G1" s="31"/>
      <c r="H1" s="31"/>
      <c r="I1" s="31"/>
      <c r="J1" s="44" t="s">
        <v>31</v>
      </c>
      <c r="K1" s="44"/>
      <c r="L1" s="44"/>
      <c r="M1" s="44"/>
    </row>
    <row r="2" spans="1:21" ht="18.75">
      <c r="A2" s="31" t="s">
        <v>0</v>
      </c>
      <c r="B2" s="31"/>
      <c r="C2" s="31"/>
      <c r="D2" s="31"/>
      <c r="E2" s="31"/>
      <c r="F2" s="31"/>
      <c r="G2" s="31"/>
      <c r="H2" s="6" t="s">
        <v>1</v>
      </c>
      <c r="I2" s="6" t="s">
        <v>2</v>
      </c>
      <c r="J2" s="6" t="s">
        <v>1</v>
      </c>
      <c r="K2" s="6" t="s">
        <v>2</v>
      </c>
      <c r="L2" s="6" t="s">
        <v>1</v>
      </c>
      <c r="M2" s="6" t="s">
        <v>2</v>
      </c>
      <c r="N2" s="10"/>
      <c r="O2" s="9"/>
      <c r="P2" s="9"/>
      <c r="Q2" s="9"/>
      <c r="R2" s="9"/>
      <c r="S2" s="9"/>
      <c r="T2" s="9"/>
      <c r="U2" s="9"/>
    </row>
    <row r="3" spans="1:21" ht="18.75">
      <c r="A3" s="36" t="s">
        <v>17</v>
      </c>
      <c r="B3" s="38"/>
      <c r="C3" s="38"/>
      <c r="D3" s="38"/>
      <c r="E3" s="38"/>
      <c r="F3" s="38"/>
      <c r="G3" s="38"/>
      <c r="H3" s="39"/>
      <c r="I3" s="39"/>
      <c r="J3" s="49">
        <v>5930740</v>
      </c>
      <c r="K3" s="50"/>
      <c r="L3" s="51">
        <v>5931400</v>
      </c>
      <c r="M3" s="52"/>
      <c r="N3" s="10"/>
      <c r="O3" s="9"/>
      <c r="P3" s="9"/>
      <c r="Q3" s="9"/>
      <c r="R3" s="9"/>
      <c r="S3" s="9"/>
      <c r="T3" s="9"/>
      <c r="U3" s="9"/>
    </row>
    <row r="4" spans="1:21" s="5" customFormat="1" ht="18.75">
      <c r="A4" s="27" t="s">
        <v>7</v>
      </c>
      <c r="B4" s="32" t="s">
        <v>13</v>
      </c>
      <c r="C4" s="32" t="s">
        <v>14</v>
      </c>
      <c r="D4" s="32" t="s">
        <v>15</v>
      </c>
      <c r="E4" s="32" t="s">
        <v>16</v>
      </c>
      <c r="F4" s="32"/>
      <c r="G4" s="32"/>
      <c r="H4" s="32"/>
      <c r="I4" s="32"/>
      <c r="J4" s="45" t="s">
        <v>8</v>
      </c>
      <c r="K4" s="46"/>
      <c r="L4" s="47" t="s">
        <v>33</v>
      </c>
      <c r="M4" s="48"/>
      <c r="N4" s="28"/>
      <c r="O4" s="29"/>
      <c r="P4" s="29"/>
      <c r="Q4" s="26"/>
      <c r="R4" s="26"/>
      <c r="S4" s="26"/>
      <c r="T4" s="26"/>
      <c r="U4" s="26"/>
    </row>
    <row r="5" spans="1:21" s="7" customFormat="1" ht="18.75">
      <c r="A5" s="15" t="s">
        <v>12</v>
      </c>
      <c r="B5" s="2">
        <v>0</v>
      </c>
      <c r="C5" s="2">
        <v>0</v>
      </c>
      <c r="D5" s="33">
        <f>B5/$C$23</f>
        <v>0</v>
      </c>
      <c r="E5" s="4">
        <f>ROUND(D5*82,0)</f>
        <v>0</v>
      </c>
      <c r="F5" s="34">
        <v>0</v>
      </c>
      <c r="G5" s="34">
        <v>0</v>
      </c>
      <c r="H5" s="35"/>
      <c r="I5" s="35">
        <v>0</v>
      </c>
      <c r="J5" s="35"/>
      <c r="K5" s="35">
        <v>0.31944444444444448</v>
      </c>
      <c r="L5" s="42"/>
      <c r="M5" s="42">
        <v>0.58333333333333337</v>
      </c>
      <c r="N5" s="20"/>
      <c r="O5" s="22"/>
      <c r="P5" s="11"/>
      <c r="Q5" s="23"/>
      <c r="R5" s="23"/>
      <c r="S5" s="11"/>
      <c r="T5" s="11"/>
      <c r="U5" s="11"/>
    </row>
    <row r="6" spans="1:21" ht="18.75">
      <c r="A6" s="14" t="s">
        <v>6</v>
      </c>
      <c r="B6" s="30">
        <v>5</v>
      </c>
      <c r="C6" s="2">
        <f>C5+B6</f>
        <v>5</v>
      </c>
      <c r="D6" s="33">
        <f t="shared" ref="D6:D23" si="0">B6/$C$23</f>
        <v>7.2150072150072145E-2</v>
      </c>
      <c r="E6" s="4">
        <v>6</v>
      </c>
      <c r="F6" s="34">
        <f>E6*0.0007</f>
        <v>4.1999999999999997E-3</v>
      </c>
      <c r="G6" s="34">
        <f>1*0.0007</f>
        <v>6.9999999999999999E-4</v>
      </c>
      <c r="H6" s="34">
        <f t="shared" ref="H6:H23" si="1">I5+$F6</f>
        <v>4.1999999999999997E-3</v>
      </c>
      <c r="I6" s="34">
        <f>H6+$G6</f>
        <v>4.8999999999999998E-3</v>
      </c>
      <c r="J6" s="34">
        <f t="shared" ref="J6:L23" si="2">K5+$F6</f>
        <v>0.32364444444444446</v>
      </c>
      <c r="K6" s="34">
        <f>J6+$G6</f>
        <v>0.32434444444444444</v>
      </c>
      <c r="L6" s="43">
        <f t="shared" si="2"/>
        <v>0.58753333333333335</v>
      </c>
      <c r="M6" s="43">
        <f>L6+$G6</f>
        <v>0.58823333333333339</v>
      </c>
      <c r="N6" s="20"/>
      <c r="O6" s="22"/>
      <c r="P6" s="17"/>
      <c r="Q6" s="24"/>
      <c r="R6" s="24"/>
      <c r="S6" s="10"/>
      <c r="T6" s="9"/>
      <c r="U6" s="9"/>
    </row>
    <row r="7" spans="1:21" ht="18.75">
      <c r="A7" s="14" t="s">
        <v>9</v>
      </c>
      <c r="B7" s="1">
        <v>5</v>
      </c>
      <c r="C7" s="2">
        <f t="shared" ref="C7:C23" si="3">C6+B7</f>
        <v>10</v>
      </c>
      <c r="D7" s="33">
        <f t="shared" si="0"/>
        <v>7.2150072150072145E-2</v>
      </c>
      <c r="E7" s="4">
        <v>5</v>
      </c>
      <c r="F7" s="34">
        <f t="shared" ref="F7:F23" si="4">E7*0.0007</f>
        <v>3.5000000000000001E-3</v>
      </c>
      <c r="G7" s="34">
        <f t="shared" ref="G7:G22" si="5">1*0.0007</f>
        <v>6.9999999999999999E-4</v>
      </c>
      <c r="H7" s="34">
        <f t="shared" si="1"/>
        <v>8.3999999999999995E-3</v>
      </c>
      <c r="I7" s="34">
        <f t="shared" ref="I7:K11" si="6">H7+$G7</f>
        <v>9.0999999999999987E-3</v>
      </c>
      <c r="J7" s="34">
        <f t="shared" si="2"/>
        <v>0.32784444444444444</v>
      </c>
      <c r="K7" s="34">
        <f t="shared" si="6"/>
        <v>0.32854444444444442</v>
      </c>
      <c r="L7" s="43">
        <f t="shared" si="2"/>
        <v>0.59173333333333333</v>
      </c>
      <c r="M7" s="43">
        <f t="shared" ref="M7:M22" si="7">L7+$G7</f>
        <v>0.59243333333333337</v>
      </c>
      <c r="N7" s="20"/>
      <c r="O7" s="22"/>
      <c r="P7" s="17"/>
      <c r="Q7" s="24"/>
      <c r="R7" s="24"/>
      <c r="S7" s="10"/>
      <c r="T7" s="9"/>
      <c r="U7" s="9"/>
    </row>
    <row r="8" spans="1:21" ht="18.75">
      <c r="A8" s="14" t="s">
        <v>3</v>
      </c>
      <c r="B8" s="1">
        <v>2.2999999999999998</v>
      </c>
      <c r="C8" s="2">
        <f t="shared" si="3"/>
        <v>12.3</v>
      </c>
      <c r="D8" s="33">
        <f t="shared" si="0"/>
        <v>3.3189033189033178E-2</v>
      </c>
      <c r="E8" s="4">
        <v>3</v>
      </c>
      <c r="F8" s="34">
        <f t="shared" si="4"/>
        <v>2.0999999999999999E-3</v>
      </c>
      <c r="G8" s="34">
        <f t="shared" si="5"/>
        <v>6.9999999999999999E-4</v>
      </c>
      <c r="H8" s="34">
        <f t="shared" si="1"/>
        <v>1.1199999999999998E-2</v>
      </c>
      <c r="I8" s="34">
        <f t="shared" si="6"/>
        <v>1.1899999999999997E-2</v>
      </c>
      <c r="J8" s="34">
        <f t="shared" si="2"/>
        <v>0.33064444444444441</v>
      </c>
      <c r="K8" s="34">
        <f t="shared" si="6"/>
        <v>0.33134444444444439</v>
      </c>
      <c r="L8" s="43">
        <f t="shared" si="2"/>
        <v>0.59453333333333336</v>
      </c>
      <c r="M8" s="43">
        <f t="shared" si="7"/>
        <v>0.59523333333333339</v>
      </c>
      <c r="N8" s="21"/>
      <c r="O8" s="22"/>
      <c r="P8" s="18"/>
      <c r="Q8" s="24"/>
      <c r="R8" s="24"/>
      <c r="S8" s="9"/>
      <c r="T8" s="9"/>
      <c r="U8" s="9"/>
    </row>
    <row r="9" spans="1:21" ht="18.75">
      <c r="A9" s="14" t="s">
        <v>4</v>
      </c>
      <c r="B9" s="1">
        <v>5.4</v>
      </c>
      <c r="C9" s="2">
        <f t="shared" si="3"/>
        <v>17.700000000000003</v>
      </c>
      <c r="D9" s="33">
        <f t="shared" si="0"/>
        <v>7.792207792207792E-2</v>
      </c>
      <c r="E9" s="4">
        <v>6</v>
      </c>
      <c r="F9" s="34">
        <f t="shared" si="4"/>
        <v>4.1999999999999997E-3</v>
      </c>
      <c r="G9" s="34">
        <f t="shared" si="5"/>
        <v>6.9999999999999999E-4</v>
      </c>
      <c r="H9" s="34">
        <f t="shared" si="1"/>
        <v>1.6099999999999996E-2</v>
      </c>
      <c r="I9" s="34">
        <f t="shared" si="6"/>
        <v>1.6799999999999995E-2</v>
      </c>
      <c r="J9" s="34">
        <f t="shared" si="2"/>
        <v>0.33554444444444437</v>
      </c>
      <c r="K9" s="34">
        <f t="shared" si="6"/>
        <v>0.33624444444444435</v>
      </c>
      <c r="L9" s="43">
        <f t="shared" si="2"/>
        <v>0.59943333333333337</v>
      </c>
      <c r="M9" s="43">
        <f t="shared" si="7"/>
        <v>0.60013333333333341</v>
      </c>
      <c r="N9" s="20"/>
      <c r="O9" s="22"/>
      <c r="P9" s="18"/>
      <c r="Q9" s="24"/>
      <c r="R9" s="24"/>
      <c r="S9" s="9"/>
      <c r="T9" s="9"/>
      <c r="U9" s="9"/>
    </row>
    <row r="10" spans="1:21" ht="18.75">
      <c r="A10" s="14" t="s">
        <v>5</v>
      </c>
      <c r="B10" s="1">
        <v>2.9</v>
      </c>
      <c r="C10" s="2">
        <f t="shared" si="3"/>
        <v>20.6</v>
      </c>
      <c r="D10" s="33">
        <f t="shared" si="0"/>
        <v>4.1847041847041841E-2</v>
      </c>
      <c r="E10" s="4">
        <v>3</v>
      </c>
      <c r="F10" s="34">
        <f t="shared" si="4"/>
        <v>2.0999999999999999E-3</v>
      </c>
      <c r="G10" s="34">
        <f t="shared" si="5"/>
        <v>6.9999999999999999E-4</v>
      </c>
      <c r="H10" s="34">
        <f t="shared" si="1"/>
        <v>1.8899999999999997E-2</v>
      </c>
      <c r="I10" s="34">
        <f t="shared" si="6"/>
        <v>1.9599999999999996E-2</v>
      </c>
      <c r="J10" s="34">
        <f t="shared" si="2"/>
        <v>0.33834444444444434</v>
      </c>
      <c r="K10" s="34">
        <f t="shared" si="6"/>
        <v>0.33904444444444432</v>
      </c>
      <c r="L10" s="43">
        <f t="shared" si="2"/>
        <v>0.6022333333333334</v>
      </c>
      <c r="M10" s="43">
        <f t="shared" si="7"/>
        <v>0.60293333333333343</v>
      </c>
      <c r="N10" s="20"/>
      <c r="O10" s="22"/>
      <c r="P10" s="18"/>
      <c r="Q10" s="24"/>
      <c r="R10" s="24"/>
      <c r="S10" s="10"/>
      <c r="T10" s="9"/>
      <c r="U10" s="9"/>
    </row>
    <row r="11" spans="1:21" ht="18.75">
      <c r="A11" s="15" t="s">
        <v>10</v>
      </c>
      <c r="B11" s="1">
        <v>3.4</v>
      </c>
      <c r="C11" s="2">
        <f t="shared" si="3"/>
        <v>24</v>
      </c>
      <c r="D11" s="33">
        <f t="shared" si="0"/>
        <v>4.906204906204905E-2</v>
      </c>
      <c r="E11" s="4">
        <v>4</v>
      </c>
      <c r="F11" s="34">
        <f t="shared" si="4"/>
        <v>2.8E-3</v>
      </c>
      <c r="G11" s="34">
        <f>5*0.0007</f>
        <v>3.5000000000000001E-3</v>
      </c>
      <c r="H11" s="35">
        <f t="shared" si="1"/>
        <v>2.2399999999999996E-2</v>
      </c>
      <c r="I11" s="35">
        <f t="shared" si="6"/>
        <v>2.5899999999999996E-2</v>
      </c>
      <c r="J11" s="35">
        <f t="shared" si="2"/>
        <v>0.34184444444444434</v>
      </c>
      <c r="K11" s="35">
        <f t="shared" si="6"/>
        <v>0.34534444444444434</v>
      </c>
      <c r="L11" s="42">
        <f t="shared" si="2"/>
        <v>0.60573333333333346</v>
      </c>
      <c r="M11" s="42">
        <f t="shared" si="7"/>
        <v>0.6092333333333334</v>
      </c>
      <c r="N11" s="20"/>
      <c r="O11" s="22"/>
      <c r="P11" s="18"/>
      <c r="Q11" s="24"/>
      <c r="R11" s="24"/>
      <c r="S11" s="10"/>
      <c r="T11" s="9"/>
      <c r="U11" s="9"/>
    </row>
    <row r="12" spans="1:21" ht="18.75">
      <c r="A12" s="12" t="s">
        <v>29</v>
      </c>
      <c r="B12" s="1">
        <v>4.7</v>
      </c>
      <c r="C12" s="2">
        <f t="shared" si="3"/>
        <v>28.7</v>
      </c>
      <c r="D12" s="33">
        <f t="shared" si="0"/>
        <v>6.782106782106781E-2</v>
      </c>
      <c r="E12" s="4">
        <v>5</v>
      </c>
      <c r="F12" s="34">
        <f t="shared" si="4"/>
        <v>3.5000000000000001E-3</v>
      </c>
      <c r="G12" s="34">
        <f t="shared" si="5"/>
        <v>6.9999999999999999E-4</v>
      </c>
      <c r="H12" s="34">
        <f t="shared" si="1"/>
        <v>2.9399999999999996E-2</v>
      </c>
      <c r="I12" s="34">
        <f t="shared" ref="I12:I22" si="8">H12+$G12</f>
        <v>3.0099999999999995E-2</v>
      </c>
      <c r="J12" s="34">
        <f t="shared" si="2"/>
        <v>0.34884444444444435</v>
      </c>
      <c r="K12" s="34">
        <f t="shared" ref="K12:K22" si="9">J12+$G12</f>
        <v>0.34954444444444432</v>
      </c>
      <c r="L12" s="43">
        <f t="shared" si="2"/>
        <v>0.61273333333333335</v>
      </c>
      <c r="M12" s="43">
        <f t="shared" si="7"/>
        <v>0.61343333333333339</v>
      </c>
      <c r="N12" s="20"/>
      <c r="O12" s="22"/>
      <c r="P12" s="18"/>
      <c r="Q12" s="24"/>
      <c r="R12" s="24"/>
      <c r="S12" s="10"/>
      <c r="T12" s="9"/>
      <c r="U12" s="9"/>
    </row>
    <row r="13" spans="1:21" ht="18.75">
      <c r="A13" s="12" t="s">
        <v>28</v>
      </c>
      <c r="B13" s="3">
        <v>2</v>
      </c>
      <c r="C13" s="2">
        <f t="shared" si="3"/>
        <v>30.7</v>
      </c>
      <c r="D13" s="33">
        <f t="shared" si="0"/>
        <v>2.8860028860028857E-2</v>
      </c>
      <c r="E13" s="4">
        <v>3</v>
      </c>
      <c r="F13" s="34">
        <f t="shared" si="4"/>
        <v>2.0999999999999999E-3</v>
      </c>
      <c r="G13" s="34">
        <f t="shared" si="5"/>
        <v>6.9999999999999999E-4</v>
      </c>
      <c r="H13" s="34">
        <f t="shared" si="1"/>
        <v>3.2199999999999993E-2</v>
      </c>
      <c r="I13" s="34">
        <f t="shared" si="8"/>
        <v>3.2899999999999992E-2</v>
      </c>
      <c r="J13" s="34">
        <f t="shared" si="2"/>
        <v>0.35164444444444432</v>
      </c>
      <c r="K13" s="34">
        <f t="shared" si="9"/>
        <v>0.35234444444444429</v>
      </c>
      <c r="L13" s="43">
        <f t="shared" si="2"/>
        <v>0.61553333333333338</v>
      </c>
      <c r="M13" s="43">
        <f t="shared" si="7"/>
        <v>0.61623333333333341</v>
      </c>
      <c r="N13" s="20"/>
      <c r="O13" s="22"/>
      <c r="P13" s="9"/>
      <c r="Q13" s="37"/>
      <c r="R13" s="24"/>
      <c r="S13" s="10"/>
      <c r="T13" s="9"/>
      <c r="U13" s="9"/>
    </row>
    <row r="14" spans="1:21" ht="18.75">
      <c r="A14" s="12" t="s">
        <v>27</v>
      </c>
      <c r="B14" s="3">
        <v>3</v>
      </c>
      <c r="C14" s="2">
        <f t="shared" si="3"/>
        <v>33.700000000000003</v>
      </c>
      <c r="D14" s="33">
        <f t="shared" si="0"/>
        <v>4.3290043290043281E-2</v>
      </c>
      <c r="E14" s="4">
        <v>3</v>
      </c>
      <c r="F14" s="34">
        <f t="shared" si="4"/>
        <v>2.0999999999999999E-3</v>
      </c>
      <c r="G14" s="34">
        <f t="shared" si="5"/>
        <v>6.9999999999999999E-4</v>
      </c>
      <c r="H14" s="34">
        <f t="shared" si="1"/>
        <v>3.4999999999999989E-2</v>
      </c>
      <c r="I14" s="34">
        <f t="shared" si="8"/>
        <v>3.5699999999999989E-2</v>
      </c>
      <c r="J14" s="34">
        <f t="shared" si="2"/>
        <v>0.35444444444444428</v>
      </c>
      <c r="K14" s="34">
        <f t="shared" si="9"/>
        <v>0.35514444444444426</v>
      </c>
      <c r="L14" s="43">
        <f t="shared" si="2"/>
        <v>0.6183333333333334</v>
      </c>
      <c r="M14" s="43">
        <f t="shared" si="7"/>
        <v>0.61903333333333344</v>
      </c>
      <c r="N14" s="20"/>
      <c r="O14" s="25"/>
      <c r="P14" s="9"/>
      <c r="Q14" s="23"/>
      <c r="R14" s="23"/>
      <c r="S14" s="10"/>
      <c r="T14" s="9"/>
      <c r="U14" s="9"/>
    </row>
    <row r="15" spans="1:21" ht="18.75">
      <c r="A15" s="12" t="s">
        <v>26</v>
      </c>
      <c r="B15" s="3">
        <v>2.1</v>
      </c>
      <c r="C15" s="2">
        <f t="shared" si="3"/>
        <v>35.800000000000004</v>
      </c>
      <c r="D15" s="33">
        <f t="shared" si="0"/>
        <v>3.03030303030303E-2</v>
      </c>
      <c r="E15" s="4">
        <v>2</v>
      </c>
      <c r="F15" s="34">
        <f t="shared" si="4"/>
        <v>1.4E-3</v>
      </c>
      <c r="G15" s="34">
        <f t="shared" si="5"/>
        <v>6.9999999999999999E-4</v>
      </c>
      <c r="H15" s="34">
        <f t="shared" si="1"/>
        <v>3.7099999999999987E-2</v>
      </c>
      <c r="I15" s="34">
        <f t="shared" si="8"/>
        <v>3.7799999999999986E-2</v>
      </c>
      <c r="J15" s="34">
        <f t="shared" si="2"/>
        <v>0.35654444444444428</v>
      </c>
      <c r="K15" s="34">
        <f t="shared" si="9"/>
        <v>0.35724444444444425</v>
      </c>
      <c r="L15" s="43">
        <f t="shared" si="2"/>
        <v>0.62043333333333339</v>
      </c>
      <c r="M15" s="43">
        <f t="shared" si="7"/>
        <v>0.62113333333333343</v>
      </c>
      <c r="N15" s="20"/>
      <c r="O15" s="22"/>
      <c r="P15" s="11"/>
      <c r="Q15" s="24"/>
      <c r="R15" s="24"/>
      <c r="S15" s="10"/>
      <c r="T15" s="9"/>
      <c r="U15" s="9"/>
    </row>
    <row r="16" spans="1:21" ht="18.75">
      <c r="A16" s="12" t="s">
        <v>25</v>
      </c>
      <c r="B16" s="3">
        <v>2</v>
      </c>
      <c r="C16" s="2">
        <f t="shared" si="3"/>
        <v>37.800000000000004</v>
      </c>
      <c r="D16" s="33">
        <f t="shared" si="0"/>
        <v>2.8860028860028857E-2</v>
      </c>
      <c r="E16" s="4">
        <v>2</v>
      </c>
      <c r="F16" s="34">
        <f t="shared" si="4"/>
        <v>1.4E-3</v>
      </c>
      <c r="G16" s="34">
        <f t="shared" si="5"/>
        <v>6.9999999999999999E-4</v>
      </c>
      <c r="H16" s="34">
        <f t="shared" si="1"/>
        <v>3.9199999999999985E-2</v>
      </c>
      <c r="I16" s="34">
        <f t="shared" si="8"/>
        <v>3.9899999999999984E-2</v>
      </c>
      <c r="J16" s="34">
        <f t="shared" si="2"/>
        <v>0.35864444444444427</v>
      </c>
      <c r="K16" s="34">
        <f t="shared" si="9"/>
        <v>0.35934444444444424</v>
      </c>
      <c r="L16" s="43">
        <f t="shared" si="2"/>
        <v>0.62253333333333338</v>
      </c>
      <c r="M16" s="43">
        <f t="shared" si="7"/>
        <v>0.62323333333333342</v>
      </c>
      <c r="N16" s="20"/>
      <c r="O16" s="22"/>
      <c r="P16" s="10"/>
      <c r="Q16" s="9"/>
      <c r="R16" s="9"/>
      <c r="S16" s="9"/>
      <c r="T16" s="9"/>
      <c r="U16" s="9"/>
    </row>
    <row r="17" spans="1:21" ht="18.75">
      <c r="A17" s="12" t="s">
        <v>24</v>
      </c>
      <c r="B17" s="1">
        <v>7.4</v>
      </c>
      <c r="C17" s="2">
        <f t="shared" si="3"/>
        <v>45.2</v>
      </c>
      <c r="D17" s="33">
        <f t="shared" si="0"/>
        <v>0.10678210678210677</v>
      </c>
      <c r="E17" s="4">
        <v>8</v>
      </c>
      <c r="F17" s="34">
        <f t="shared" si="4"/>
        <v>5.5999999999999999E-3</v>
      </c>
      <c r="G17" s="34">
        <f t="shared" si="5"/>
        <v>6.9999999999999999E-4</v>
      </c>
      <c r="H17" s="34">
        <f t="shared" si="1"/>
        <v>4.5499999999999985E-2</v>
      </c>
      <c r="I17" s="34">
        <f t="shared" si="8"/>
        <v>4.6199999999999984E-2</v>
      </c>
      <c r="J17" s="34">
        <f t="shared" si="2"/>
        <v>0.36494444444444424</v>
      </c>
      <c r="K17" s="34">
        <f t="shared" si="9"/>
        <v>0.36564444444444422</v>
      </c>
      <c r="L17" s="43">
        <f t="shared" si="2"/>
        <v>0.62883333333333347</v>
      </c>
      <c r="M17" s="43">
        <f t="shared" si="7"/>
        <v>0.6295333333333335</v>
      </c>
      <c r="N17" s="20"/>
      <c r="O17" s="22"/>
      <c r="P17" s="9"/>
      <c r="Q17" s="9"/>
      <c r="R17" s="9"/>
      <c r="S17" s="10"/>
      <c r="T17" s="9"/>
      <c r="U17" s="9"/>
    </row>
    <row r="18" spans="1:21" ht="18.75">
      <c r="A18" s="12" t="s">
        <v>23</v>
      </c>
      <c r="B18" s="1">
        <v>1.1000000000000001</v>
      </c>
      <c r="C18" s="2">
        <f t="shared" si="3"/>
        <v>46.300000000000004</v>
      </c>
      <c r="D18" s="33">
        <f t="shared" si="0"/>
        <v>1.5873015873015872E-2</v>
      </c>
      <c r="E18" s="4">
        <v>3</v>
      </c>
      <c r="F18" s="34">
        <f t="shared" si="4"/>
        <v>2.0999999999999999E-3</v>
      </c>
      <c r="G18" s="34">
        <f t="shared" si="5"/>
        <v>6.9999999999999999E-4</v>
      </c>
      <c r="H18" s="34">
        <f t="shared" si="1"/>
        <v>4.8299999999999982E-2</v>
      </c>
      <c r="I18" s="34">
        <f t="shared" si="8"/>
        <v>4.8999999999999981E-2</v>
      </c>
      <c r="J18" s="34">
        <f t="shared" si="2"/>
        <v>0.36774444444444421</v>
      </c>
      <c r="K18" s="34">
        <f t="shared" si="9"/>
        <v>0.36844444444444419</v>
      </c>
      <c r="L18" s="43">
        <f t="shared" si="2"/>
        <v>0.63163333333333349</v>
      </c>
      <c r="M18" s="43">
        <f t="shared" si="7"/>
        <v>0.63233333333333352</v>
      </c>
      <c r="N18" s="20"/>
      <c r="O18" s="22"/>
      <c r="P18" s="9"/>
      <c r="Q18" s="9"/>
      <c r="R18" s="9"/>
      <c r="S18" s="10"/>
      <c r="T18" s="9"/>
      <c r="U18" s="9"/>
    </row>
    <row r="19" spans="1:21" ht="18.75">
      <c r="A19" s="12" t="s">
        <v>22</v>
      </c>
      <c r="B19" s="1">
        <v>7.9</v>
      </c>
      <c r="C19" s="2">
        <f t="shared" si="3"/>
        <v>54.2</v>
      </c>
      <c r="D19" s="33">
        <f t="shared" si="0"/>
        <v>0.11399711399711399</v>
      </c>
      <c r="E19" s="4">
        <v>5</v>
      </c>
      <c r="F19" s="34">
        <f t="shared" si="4"/>
        <v>3.5000000000000001E-3</v>
      </c>
      <c r="G19" s="34">
        <f t="shared" si="5"/>
        <v>6.9999999999999999E-4</v>
      </c>
      <c r="H19" s="34">
        <f t="shared" si="1"/>
        <v>5.2499999999999984E-2</v>
      </c>
      <c r="I19" s="34">
        <f t="shared" si="8"/>
        <v>5.3199999999999983E-2</v>
      </c>
      <c r="J19" s="34">
        <f t="shared" si="2"/>
        <v>0.37194444444444419</v>
      </c>
      <c r="K19" s="34">
        <f t="shared" si="9"/>
        <v>0.37264444444444417</v>
      </c>
      <c r="L19" s="43">
        <f t="shared" si="2"/>
        <v>0.63583333333333347</v>
      </c>
      <c r="M19" s="43">
        <f t="shared" si="7"/>
        <v>0.63653333333333351</v>
      </c>
      <c r="N19" s="20"/>
      <c r="O19" s="22"/>
      <c r="P19" s="9"/>
      <c r="Q19" s="9"/>
      <c r="R19" s="9"/>
      <c r="S19" s="10"/>
      <c r="T19" s="9"/>
      <c r="U19" s="9"/>
    </row>
    <row r="20" spans="1:21" ht="18.75">
      <c r="A20" s="12" t="s">
        <v>21</v>
      </c>
      <c r="B20" s="1">
        <v>2.7</v>
      </c>
      <c r="C20" s="2">
        <f t="shared" si="3"/>
        <v>56.900000000000006</v>
      </c>
      <c r="D20" s="33">
        <f t="shared" si="0"/>
        <v>3.896103896103896E-2</v>
      </c>
      <c r="E20" s="4">
        <v>3</v>
      </c>
      <c r="F20" s="34">
        <f t="shared" si="4"/>
        <v>2.0999999999999999E-3</v>
      </c>
      <c r="G20" s="34">
        <f t="shared" si="5"/>
        <v>6.9999999999999999E-4</v>
      </c>
      <c r="H20" s="34">
        <f t="shared" si="1"/>
        <v>5.5299999999999981E-2</v>
      </c>
      <c r="I20" s="34">
        <f t="shared" si="8"/>
        <v>5.599999999999998E-2</v>
      </c>
      <c r="J20" s="34">
        <f t="shared" si="2"/>
        <v>0.37474444444444416</v>
      </c>
      <c r="K20" s="34">
        <f t="shared" si="9"/>
        <v>0.37544444444444414</v>
      </c>
      <c r="L20" s="43">
        <f t="shared" si="2"/>
        <v>0.6386333333333335</v>
      </c>
      <c r="M20" s="43">
        <f t="shared" si="7"/>
        <v>0.63933333333333353</v>
      </c>
      <c r="N20" s="20"/>
      <c r="O20" s="22"/>
      <c r="P20" s="9"/>
      <c r="Q20" s="9"/>
      <c r="R20" s="9"/>
      <c r="S20" s="10"/>
      <c r="T20" s="9"/>
      <c r="U20" s="9"/>
    </row>
    <row r="21" spans="1:21" ht="18.75">
      <c r="A21" s="12" t="s">
        <v>20</v>
      </c>
      <c r="B21" s="1">
        <v>5.9</v>
      </c>
      <c r="C21" s="2">
        <f t="shared" si="3"/>
        <v>62.800000000000004</v>
      </c>
      <c r="D21" s="33">
        <f t="shared" si="0"/>
        <v>8.5137085137085122E-2</v>
      </c>
      <c r="E21" s="4">
        <v>6</v>
      </c>
      <c r="F21" s="34">
        <f t="shared" si="4"/>
        <v>4.1999999999999997E-3</v>
      </c>
      <c r="G21" s="34">
        <f t="shared" si="5"/>
        <v>6.9999999999999999E-4</v>
      </c>
      <c r="H21" s="34">
        <f t="shared" si="1"/>
        <v>6.0199999999999983E-2</v>
      </c>
      <c r="I21" s="34">
        <f t="shared" si="8"/>
        <v>6.0899999999999982E-2</v>
      </c>
      <c r="J21" s="34">
        <f t="shared" si="2"/>
        <v>0.37964444444444412</v>
      </c>
      <c r="K21" s="34">
        <f t="shared" si="9"/>
        <v>0.3803444444444441</v>
      </c>
      <c r="L21" s="43">
        <f t="shared" si="2"/>
        <v>0.64353333333333351</v>
      </c>
      <c r="M21" s="43">
        <f t="shared" si="7"/>
        <v>0.64423333333333355</v>
      </c>
      <c r="N21" s="20"/>
      <c r="O21" s="22"/>
      <c r="P21" s="9"/>
      <c r="Q21" s="9"/>
      <c r="R21" s="9"/>
      <c r="S21" s="9"/>
      <c r="T21" s="9"/>
      <c r="U21" s="9"/>
    </row>
    <row r="22" spans="1:21" ht="18.75">
      <c r="A22" s="12" t="s">
        <v>19</v>
      </c>
      <c r="B22" s="1">
        <v>1.5</v>
      </c>
      <c r="C22" s="2">
        <f t="shared" si="3"/>
        <v>64.300000000000011</v>
      </c>
      <c r="D22" s="33">
        <f t="shared" si="0"/>
        <v>2.1645021645021641E-2</v>
      </c>
      <c r="E22" s="4">
        <v>2</v>
      </c>
      <c r="F22" s="34">
        <f t="shared" si="4"/>
        <v>1.4E-3</v>
      </c>
      <c r="G22" s="34">
        <f t="shared" si="5"/>
        <v>6.9999999999999999E-4</v>
      </c>
      <c r="H22" s="34">
        <f t="shared" si="1"/>
        <v>6.229999999999998E-2</v>
      </c>
      <c r="I22" s="34">
        <f t="shared" si="8"/>
        <v>6.2999999999999987E-2</v>
      </c>
      <c r="J22" s="34">
        <f t="shared" si="2"/>
        <v>0.38174444444444411</v>
      </c>
      <c r="K22" s="34">
        <f t="shared" si="9"/>
        <v>0.38244444444444409</v>
      </c>
      <c r="L22" s="43">
        <f t="shared" si="2"/>
        <v>0.6456333333333335</v>
      </c>
      <c r="M22" s="43">
        <f t="shared" si="7"/>
        <v>0.64633333333333354</v>
      </c>
      <c r="N22" s="20"/>
      <c r="O22" s="22"/>
      <c r="P22" s="9"/>
      <c r="Q22" s="9"/>
      <c r="R22" s="9"/>
      <c r="S22" s="10"/>
      <c r="T22" s="9"/>
      <c r="U22" s="9"/>
    </row>
    <row r="23" spans="1:21" ht="18.75">
      <c r="A23" s="41" t="s">
        <v>18</v>
      </c>
      <c r="B23" s="3">
        <v>5</v>
      </c>
      <c r="C23" s="2">
        <f t="shared" si="3"/>
        <v>69.300000000000011</v>
      </c>
      <c r="D23" s="33">
        <f t="shared" si="0"/>
        <v>7.2150072150072145E-2</v>
      </c>
      <c r="E23" s="4">
        <v>5</v>
      </c>
      <c r="F23" s="34">
        <f t="shared" si="4"/>
        <v>3.5000000000000001E-3</v>
      </c>
      <c r="G23" s="34"/>
      <c r="H23" s="35">
        <f t="shared" si="1"/>
        <v>6.649999999999999E-2</v>
      </c>
      <c r="I23" s="35"/>
      <c r="J23" s="35">
        <f t="shared" si="2"/>
        <v>0.38594444444444409</v>
      </c>
      <c r="K23" s="35"/>
      <c r="L23" s="42">
        <f t="shared" si="2"/>
        <v>0.64983333333333348</v>
      </c>
      <c r="M23" s="42"/>
      <c r="N23" s="20"/>
      <c r="O23" s="22"/>
      <c r="P23" s="9"/>
      <c r="Q23" s="9"/>
      <c r="R23" s="9"/>
      <c r="S23" s="10"/>
      <c r="T23" s="9"/>
      <c r="U23" s="9"/>
    </row>
    <row r="24" spans="1:21">
      <c r="N24" s="16"/>
      <c r="O24" s="16"/>
    </row>
    <row r="25" spans="1:21" ht="18.75">
      <c r="J25" s="13"/>
    </row>
  </sheetData>
  <mergeCells count="5">
    <mergeCell ref="J1:M1"/>
    <mergeCell ref="J4:K4"/>
    <mergeCell ref="L4:M4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P18" sqref="P18"/>
    </sheetView>
  </sheetViews>
  <sheetFormatPr defaultRowHeight="15"/>
  <cols>
    <col min="1" max="1" width="29.42578125" customWidth="1"/>
    <col min="2" max="2" width="12.85546875" hidden="1" customWidth="1"/>
    <col min="3" max="3" width="13.140625" hidden="1" customWidth="1"/>
    <col min="4" max="4" width="9.140625" hidden="1" customWidth="1"/>
    <col min="5" max="5" width="14" hidden="1" customWidth="1"/>
    <col min="6" max="6" width="10.42578125" hidden="1" customWidth="1"/>
    <col min="7" max="8" width="9.140625" hidden="1" customWidth="1"/>
    <col min="9" max="9" width="4.28515625" hidden="1" customWidth="1"/>
    <col min="10" max="10" width="16.42578125" customWidth="1"/>
    <col min="11" max="11" width="10.7109375" customWidth="1"/>
    <col min="12" max="12" width="10.7109375" hidden="1" customWidth="1"/>
    <col min="13" max="13" width="4.5703125" hidden="1" customWidth="1"/>
    <col min="14" max="18" width="9.140625" style="8"/>
  </cols>
  <sheetData>
    <row r="1" spans="1:19" ht="18.75">
      <c r="A1" s="40" t="s">
        <v>30</v>
      </c>
      <c r="B1" s="31"/>
      <c r="C1" s="31"/>
      <c r="D1" s="31"/>
      <c r="E1" s="31"/>
      <c r="F1" s="31"/>
      <c r="G1" s="31"/>
      <c r="H1" s="31"/>
      <c r="I1" s="31"/>
      <c r="J1" s="44" t="s">
        <v>32</v>
      </c>
      <c r="K1" s="44"/>
      <c r="L1" s="44"/>
      <c r="M1" s="44"/>
    </row>
    <row r="2" spans="1:19" ht="18.75">
      <c r="A2" s="31" t="s">
        <v>0</v>
      </c>
      <c r="B2" s="31"/>
      <c r="C2" s="31"/>
      <c r="D2" s="31"/>
      <c r="E2" s="31"/>
      <c r="F2" s="31"/>
      <c r="G2" s="31"/>
      <c r="H2" s="6" t="s">
        <v>1</v>
      </c>
      <c r="I2" s="6" t="s">
        <v>2</v>
      </c>
      <c r="J2" s="6" t="s">
        <v>1</v>
      </c>
      <c r="K2" s="6" t="s">
        <v>2</v>
      </c>
      <c r="L2" s="6" t="s">
        <v>1</v>
      </c>
      <c r="M2" s="6" t="s">
        <v>2</v>
      </c>
      <c r="N2" s="9"/>
      <c r="O2" s="9"/>
      <c r="P2" s="9"/>
      <c r="Q2" s="9"/>
      <c r="R2" s="9"/>
      <c r="S2" s="9"/>
    </row>
    <row r="3" spans="1:19" ht="18.75">
      <c r="A3" s="36" t="s">
        <v>17</v>
      </c>
      <c r="B3" s="38"/>
      <c r="C3" s="38"/>
      <c r="D3" s="38"/>
      <c r="E3" s="38"/>
      <c r="F3" s="38"/>
      <c r="G3" s="38"/>
      <c r="H3" s="39"/>
      <c r="I3" s="39"/>
      <c r="J3" s="49">
        <v>5931245</v>
      </c>
      <c r="K3" s="50"/>
      <c r="L3" s="51">
        <v>5931600</v>
      </c>
      <c r="M3" s="52"/>
      <c r="N3" s="9"/>
      <c r="O3" s="9"/>
      <c r="P3" s="9"/>
      <c r="Q3" s="9"/>
      <c r="R3" s="9"/>
      <c r="S3" s="9"/>
    </row>
    <row r="4" spans="1:19" s="5" customFormat="1" ht="18.75">
      <c r="A4" s="27" t="s">
        <v>7</v>
      </c>
      <c r="B4" s="32" t="s">
        <v>13</v>
      </c>
      <c r="C4" s="32" t="s">
        <v>14</v>
      </c>
      <c r="D4" s="32" t="s">
        <v>15</v>
      </c>
      <c r="E4" s="32" t="s">
        <v>16</v>
      </c>
      <c r="F4" s="32"/>
      <c r="G4" s="32"/>
      <c r="H4" s="32"/>
      <c r="I4" s="32"/>
      <c r="J4" s="45" t="s">
        <v>8</v>
      </c>
      <c r="K4" s="46"/>
      <c r="L4" s="47" t="s">
        <v>33</v>
      </c>
      <c r="M4" s="48"/>
      <c r="N4" s="29"/>
      <c r="O4" s="26"/>
      <c r="P4" s="26"/>
      <c r="Q4" s="26"/>
      <c r="R4" s="26"/>
      <c r="S4" s="26"/>
    </row>
    <row r="5" spans="1:19" s="7" customFormat="1" ht="18.75">
      <c r="A5" s="41" t="s">
        <v>18</v>
      </c>
      <c r="B5" s="2">
        <v>0</v>
      </c>
      <c r="C5" s="2">
        <v>0</v>
      </c>
      <c r="D5" s="33">
        <f>B5/$C$23</f>
        <v>0</v>
      </c>
      <c r="E5" s="4">
        <f>ROUND(D5*82,0)</f>
        <v>0</v>
      </c>
      <c r="F5" s="34">
        <v>0</v>
      </c>
      <c r="G5" s="34">
        <v>0</v>
      </c>
      <c r="H5" s="35"/>
      <c r="I5" s="35">
        <v>0</v>
      </c>
      <c r="J5" s="35"/>
      <c r="K5" s="35">
        <v>0.53125</v>
      </c>
      <c r="L5" s="42"/>
      <c r="M5" s="42">
        <v>0.66666666666666663</v>
      </c>
      <c r="N5" s="11"/>
      <c r="O5" s="23"/>
      <c r="P5" s="23"/>
      <c r="Q5" s="11"/>
      <c r="R5" s="11"/>
      <c r="S5" s="11"/>
    </row>
    <row r="6" spans="1:19" ht="18.75">
      <c r="A6" s="12" t="s">
        <v>19</v>
      </c>
      <c r="B6" s="3">
        <v>5</v>
      </c>
      <c r="C6" s="2">
        <f>C5+B6</f>
        <v>5</v>
      </c>
      <c r="D6" s="33">
        <f t="shared" ref="D6:D23" si="0">B6/$C$23</f>
        <v>7.2150072150072159E-2</v>
      </c>
      <c r="E6" s="4">
        <v>5</v>
      </c>
      <c r="F6" s="34">
        <f>E6*0.0007</f>
        <v>3.5000000000000001E-3</v>
      </c>
      <c r="G6" s="34">
        <f>1*0.0007</f>
        <v>6.9999999999999999E-4</v>
      </c>
      <c r="H6" s="34">
        <f t="shared" ref="H6:H23" si="1">I5+$F6</f>
        <v>3.5000000000000001E-3</v>
      </c>
      <c r="I6" s="34">
        <f>H6+$G6</f>
        <v>4.1999999999999997E-3</v>
      </c>
      <c r="J6" s="34">
        <f t="shared" ref="J6:L23" si="2">K5+$F6</f>
        <v>0.53474999999999995</v>
      </c>
      <c r="K6" s="34">
        <f>J6+$G6</f>
        <v>0.53544999999999998</v>
      </c>
      <c r="L6" s="43">
        <f t="shared" si="2"/>
        <v>0.67016666666666658</v>
      </c>
      <c r="M6" s="43">
        <f>L6+$G6</f>
        <v>0.67086666666666661</v>
      </c>
      <c r="N6" s="17"/>
      <c r="O6" s="24"/>
      <c r="P6" s="24"/>
      <c r="Q6" s="10"/>
      <c r="R6" s="9"/>
      <c r="S6" s="9"/>
    </row>
    <row r="7" spans="1:19" ht="18.75">
      <c r="A7" s="12" t="s">
        <v>20</v>
      </c>
      <c r="B7" s="1">
        <v>1.5</v>
      </c>
      <c r="C7" s="2">
        <f t="shared" ref="C7:C23" si="3">C6+B7</f>
        <v>6.5</v>
      </c>
      <c r="D7" s="33">
        <f t="shared" si="0"/>
        <v>2.1645021645021648E-2</v>
      </c>
      <c r="E7" s="4">
        <v>2</v>
      </c>
      <c r="F7" s="34">
        <f t="shared" ref="F7:F23" si="4">E7*0.0007</f>
        <v>1.4E-3</v>
      </c>
      <c r="G7" s="34">
        <f t="shared" ref="G7:G22" si="5">1*0.0007</f>
        <v>6.9999999999999999E-4</v>
      </c>
      <c r="H7" s="34">
        <f t="shared" si="1"/>
        <v>5.5999999999999999E-3</v>
      </c>
      <c r="I7" s="34">
        <f t="shared" ref="I7:K14" si="6">H7+$G7</f>
        <v>6.3E-3</v>
      </c>
      <c r="J7" s="34">
        <f t="shared" si="2"/>
        <v>0.53684999999999994</v>
      </c>
      <c r="K7" s="34">
        <f t="shared" si="6"/>
        <v>0.53754999999999997</v>
      </c>
      <c r="L7" s="43">
        <f t="shared" si="2"/>
        <v>0.67226666666666657</v>
      </c>
      <c r="M7" s="43">
        <f t="shared" ref="M7:M22" si="7">L7+$G7</f>
        <v>0.6729666666666666</v>
      </c>
      <c r="N7" s="17"/>
      <c r="O7" s="24"/>
      <c r="P7" s="24"/>
      <c r="Q7" s="10"/>
      <c r="R7" s="9"/>
      <c r="S7" s="9"/>
    </row>
    <row r="8" spans="1:19" ht="18.75">
      <c r="A8" s="12" t="s">
        <v>21</v>
      </c>
      <c r="B8" s="1">
        <v>5.9</v>
      </c>
      <c r="C8" s="2">
        <f t="shared" si="3"/>
        <v>12.4</v>
      </c>
      <c r="D8" s="33">
        <f t="shared" si="0"/>
        <v>8.513708513708515E-2</v>
      </c>
      <c r="E8" s="4">
        <v>6</v>
      </c>
      <c r="F8" s="34">
        <f t="shared" si="4"/>
        <v>4.1999999999999997E-3</v>
      </c>
      <c r="G8" s="34">
        <f t="shared" si="5"/>
        <v>6.9999999999999999E-4</v>
      </c>
      <c r="H8" s="34">
        <f t="shared" si="1"/>
        <v>1.0499999999999999E-2</v>
      </c>
      <c r="I8" s="34">
        <f t="shared" si="6"/>
        <v>1.1199999999999998E-2</v>
      </c>
      <c r="J8" s="34">
        <f t="shared" si="2"/>
        <v>0.54174999999999995</v>
      </c>
      <c r="K8" s="34">
        <f t="shared" si="6"/>
        <v>0.54244999999999999</v>
      </c>
      <c r="L8" s="43">
        <f t="shared" si="2"/>
        <v>0.67716666666666658</v>
      </c>
      <c r="M8" s="43">
        <f t="shared" si="7"/>
        <v>0.67786666666666662</v>
      </c>
      <c r="N8" s="18"/>
      <c r="O8" s="24"/>
      <c r="P8" s="24"/>
      <c r="Q8" s="9"/>
      <c r="R8" s="9"/>
      <c r="S8" s="9"/>
    </row>
    <row r="9" spans="1:19" ht="18.75">
      <c r="A9" s="12" t="s">
        <v>22</v>
      </c>
      <c r="B9" s="1">
        <v>2.7</v>
      </c>
      <c r="C9" s="2">
        <f t="shared" si="3"/>
        <v>15.100000000000001</v>
      </c>
      <c r="D9" s="33">
        <f t="shared" si="0"/>
        <v>3.8961038961038967E-2</v>
      </c>
      <c r="E9" s="4">
        <v>3</v>
      </c>
      <c r="F9" s="34">
        <f t="shared" si="4"/>
        <v>2.0999999999999999E-3</v>
      </c>
      <c r="G9" s="34">
        <f t="shared" si="5"/>
        <v>6.9999999999999999E-4</v>
      </c>
      <c r="H9" s="34">
        <f t="shared" si="1"/>
        <v>1.3299999999999998E-2</v>
      </c>
      <c r="I9" s="34">
        <f t="shared" si="6"/>
        <v>1.3999999999999997E-2</v>
      </c>
      <c r="J9" s="34">
        <f t="shared" si="2"/>
        <v>0.54454999999999998</v>
      </c>
      <c r="K9" s="34">
        <f t="shared" si="6"/>
        <v>0.54525000000000001</v>
      </c>
      <c r="L9" s="43">
        <f t="shared" si="2"/>
        <v>0.67996666666666661</v>
      </c>
      <c r="M9" s="43">
        <f t="shared" si="7"/>
        <v>0.68066666666666664</v>
      </c>
      <c r="N9" s="18"/>
      <c r="O9" s="24"/>
      <c r="P9" s="24"/>
      <c r="Q9" s="9"/>
      <c r="R9" s="9"/>
      <c r="S9" s="9"/>
    </row>
    <row r="10" spans="1:19" ht="18.75">
      <c r="A10" s="12" t="s">
        <v>23</v>
      </c>
      <c r="B10" s="1">
        <v>7.9</v>
      </c>
      <c r="C10" s="2">
        <f t="shared" si="3"/>
        <v>23</v>
      </c>
      <c r="D10" s="33">
        <f t="shared" si="0"/>
        <v>0.11399711399711401</v>
      </c>
      <c r="E10" s="4">
        <v>7</v>
      </c>
      <c r="F10" s="34">
        <f t="shared" si="4"/>
        <v>4.8999999999999998E-3</v>
      </c>
      <c r="G10" s="34">
        <f t="shared" si="5"/>
        <v>6.9999999999999999E-4</v>
      </c>
      <c r="H10" s="34">
        <f t="shared" si="1"/>
        <v>1.8899999999999997E-2</v>
      </c>
      <c r="I10" s="34">
        <f t="shared" si="6"/>
        <v>1.9599999999999996E-2</v>
      </c>
      <c r="J10" s="34">
        <f t="shared" si="2"/>
        <v>0.55015000000000003</v>
      </c>
      <c r="K10" s="34">
        <f t="shared" si="6"/>
        <v>0.55085000000000006</v>
      </c>
      <c r="L10" s="43">
        <f t="shared" si="2"/>
        <v>0.68556666666666666</v>
      </c>
      <c r="M10" s="43">
        <f t="shared" si="7"/>
        <v>0.68626666666666669</v>
      </c>
      <c r="N10" s="18"/>
      <c r="O10" s="24"/>
      <c r="P10" s="24"/>
      <c r="Q10" s="10"/>
      <c r="R10" s="9"/>
      <c r="S10" s="9"/>
    </row>
    <row r="11" spans="1:19" ht="18.75">
      <c r="A11" s="12" t="s">
        <v>24</v>
      </c>
      <c r="B11" s="1">
        <v>1.1000000000000001</v>
      </c>
      <c r="C11" s="2">
        <f t="shared" si="3"/>
        <v>24.1</v>
      </c>
      <c r="D11" s="33">
        <f>B11/$C$23</f>
        <v>1.5873015873015876E-2</v>
      </c>
      <c r="E11" s="4">
        <v>1</v>
      </c>
      <c r="F11" s="34">
        <f t="shared" si="4"/>
        <v>6.9999999999999999E-4</v>
      </c>
      <c r="G11" s="34">
        <f>1*0.0007</f>
        <v>6.9999999999999999E-4</v>
      </c>
      <c r="H11" s="34">
        <f t="shared" si="1"/>
        <v>2.0299999999999995E-2</v>
      </c>
      <c r="I11" s="34">
        <f t="shared" si="6"/>
        <v>2.0999999999999994E-2</v>
      </c>
      <c r="J11" s="34">
        <f t="shared" si="2"/>
        <v>0.5515500000000001</v>
      </c>
      <c r="K11" s="34">
        <f t="shared" si="6"/>
        <v>0.55225000000000013</v>
      </c>
      <c r="L11" s="43">
        <f t="shared" si="2"/>
        <v>0.68696666666666673</v>
      </c>
      <c r="M11" s="43">
        <f t="shared" si="7"/>
        <v>0.68766666666666676</v>
      </c>
      <c r="N11" s="18"/>
      <c r="O11" s="24"/>
      <c r="P11" s="24"/>
      <c r="Q11" s="10"/>
      <c r="R11" s="9"/>
      <c r="S11" s="9"/>
    </row>
    <row r="12" spans="1:19" ht="18.75">
      <c r="A12" s="12" t="s">
        <v>25</v>
      </c>
      <c r="B12" s="1">
        <v>7.4</v>
      </c>
      <c r="C12" s="2">
        <f t="shared" si="3"/>
        <v>31.5</v>
      </c>
      <c r="D12" s="33">
        <f>B12/$C$23</f>
        <v>0.1067821067821068</v>
      </c>
      <c r="E12" s="4">
        <v>8</v>
      </c>
      <c r="F12" s="34">
        <f t="shared" si="4"/>
        <v>5.5999999999999999E-3</v>
      </c>
      <c r="G12" s="34">
        <f t="shared" si="5"/>
        <v>6.9999999999999999E-4</v>
      </c>
      <c r="H12" s="34">
        <f t="shared" si="1"/>
        <v>2.6599999999999995E-2</v>
      </c>
      <c r="I12" s="34">
        <f t="shared" si="6"/>
        <v>2.7299999999999994E-2</v>
      </c>
      <c r="J12" s="34">
        <f t="shared" si="2"/>
        <v>0.55785000000000018</v>
      </c>
      <c r="K12" s="34">
        <f t="shared" si="6"/>
        <v>0.55855000000000021</v>
      </c>
      <c r="L12" s="43">
        <f t="shared" si="2"/>
        <v>0.69326666666666681</v>
      </c>
      <c r="M12" s="43">
        <f t="shared" si="7"/>
        <v>0.69396666666666684</v>
      </c>
      <c r="N12" s="9"/>
      <c r="O12" s="37"/>
      <c r="P12" s="24"/>
      <c r="Q12" s="10"/>
      <c r="R12" s="9"/>
      <c r="S12" s="9"/>
    </row>
    <row r="13" spans="1:19" ht="18.75">
      <c r="A13" s="12" t="s">
        <v>26</v>
      </c>
      <c r="B13" s="3">
        <v>2</v>
      </c>
      <c r="C13" s="2">
        <f t="shared" si="3"/>
        <v>33.5</v>
      </c>
      <c r="D13" s="33">
        <f>B13/$C$23</f>
        <v>2.886002886002886E-2</v>
      </c>
      <c r="E13" s="4">
        <v>2</v>
      </c>
      <c r="F13" s="34">
        <f t="shared" si="4"/>
        <v>1.4E-3</v>
      </c>
      <c r="G13" s="34">
        <f t="shared" si="5"/>
        <v>6.9999999999999999E-4</v>
      </c>
      <c r="H13" s="34">
        <f t="shared" si="1"/>
        <v>2.8699999999999993E-2</v>
      </c>
      <c r="I13" s="34">
        <f t="shared" si="6"/>
        <v>2.9399999999999992E-2</v>
      </c>
      <c r="J13" s="34">
        <f t="shared" si="2"/>
        <v>0.55995000000000017</v>
      </c>
      <c r="K13" s="34">
        <f t="shared" si="6"/>
        <v>0.5606500000000002</v>
      </c>
      <c r="L13" s="43">
        <f t="shared" si="2"/>
        <v>0.6953666666666668</v>
      </c>
      <c r="M13" s="43">
        <f t="shared" si="7"/>
        <v>0.69606666666666683</v>
      </c>
      <c r="N13" s="9"/>
      <c r="O13" s="23"/>
      <c r="P13" s="23"/>
      <c r="Q13" s="10"/>
      <c r="R13" s="9"/>
      <c r="S13" s="9"/>
    </row>
    <row r="14" spans="1:19" ht="18.75">
      <c r="A14" s="12" t="s">
        <v>27</v>
      </c>
      <c r="B14" s="3">
        <v>2.1</v>
      </c>
      <c r="C14" s="2">
        <f t="shared" si="3"/>
        <v>35.6</v>
      </c>
      <c r="D14" s="33">
        <f>B14/$C$23</f>
        <v>3.0303030303030304E-2</v>
      </c>
      <c r="E14" s="4">
        <v>2</v>
      </c>
      <c r="F14" s="34">
        <f t="shared" si="4"/>
        <v>1.4E-3</v>
      </c>
      <c r="G14" s="34">
        <f t="shared" si="5"/>
        <v>6.9999999999999999E-4</v>
      </c>
      <c r="H14" s="34">
        <f t="shared" si="1"/>
        <v>3.0799999999999991E-2</v>
      </c>
      <c r="I14" s="34">
        <f t="shared" si="6"/>
        <v>3.1499999999999993E-2</v>
      </c>
      <c r="J14" s="34">
        <f t="shared" si="2"/>
        <v>0.56205000000000016</v>
      </c>
      <c r="K14" s="34">
        <f t="shared" si="6"/>
        <v>0.56275000000000019</v>
      </c>
      <c r="L14" s="43">
        <f t="shared" si="2"/>
        <v>0.69746666666666679</v>
      </c>
      <c r="M14" s="43">
        <f t="shared" si="7"/>
        <v>0.69816666666666682</v>
      </c>
      <c r="N14" s="11"/>
      <c r="O14" s="24"/>
      <c r="P14" s="24"/>
      <c r="Q14" s="10"/>
      <c r="R14" s="9"/>
      <c r="S14" s="9"/>
    </row>
    <row r="15" spans="1:19" ht="18.75">
      <c r="A15" s="12" t="s">
        <v>28</v>
      </c>
      <c r="B15" s="3">
        <v>3</v>
      </c>
      <c r="C15" s="2">
        <f t="shared" si="3"/>
        <v>38.6</v>
      </c>
      <c r="D15" s="33">
        <f>B15/$C$23</f>
        <v>4.3290043290043295E-2</v>
      </c>
      <c r="E15" s="4">
        <v>3</v>
      </c>
      <c r="F15" s="34">
        <f t="shared" si="4"/>
        <v>2.0999999999999999E-3</v>
      </c>
      <c r="G15" s="34">
        <f t="shared" si="5"/>
        <v>6.9999999999999999E-4</v>
      </c>
      <c r="H15" s="34">
        <f t="shared" si="1"/>
        <v>3.3599999999999991E-2</v>
      </c>
      <c r="I15" s="34">
        <f t="shared" ref="I15:I22" si="8">H15+$G15</f>
        <v>3.429999999999999E-2</v>
      </c>
      <c r="J15" s="34">
        <f t="shared" si="2"/>
        <v>0.56485000000000019</v>
      </c>
      <c r="K15" s="34">
        <f t="shared" ref="K15:K22" si="9">J15+$G15</f>
        <v>0.56555000000000022</v>
      </c>
      <c r="L15" s="43">
        <f t="shared" si="2"/>
        <v>0.70026666666666681</v>
      </c>
      <c r="M15" s="43">
        <f t="shared" si="7"/>
        <v>0.70096666666666685</v>
      </c>
      <c r="N15" s="11"/>
      <c r="O15" s="24"/>
      <c r="P15" s="24"/>
      <c r="Q15" s="10"/>
      <c r="R15" s="9"/>
      <c r="S15" s="9"/>
    </row>
    <row r="16" spans="1:19" ht="18.75">
      <c r="A16" s="12" t="s">
        <v>29</v>
      </c>
      <c r="B16" s="3">
        <v>2</v>
      </c>
      <c r="C16" s="2">
        <f t="shared" si="3"/>
        <v>40.6</v>
      </c>
      <c r="D16" s="33">
        <f t="shared" si="0"/>
        <v>2.886002886002886E-2</v>
      </c>
      <c r="E16" s="4">
        <v>3</v>
      </c>
      <c r="F16" s="34">
        <f t="shared" si="4"/>
        <v>2.0999999999999999E-3</v>
      </c>
      <c r="G16" s="34">
        <f t="shared" si="5"/>
        <v>6.9999999999999999E-4</v>
      </c>
      <c r="H16" s="34">
        <f t="shared" si="1"/>
        <v>3.6399999999999988E-2</v>
      </c>
      <c r="I16" s="34">
        <f t="shared" si="8"/>
        <v>3.7099999999999987E-2</v>
      </c>
      <c r="J16" s="34">
        <f t="shared" si="2"/>
        <v>0.56765000000000021</v>
      </c>
      <c r="K16" s="34">
        <f t="shared" si="9"/>
        <v>0.56835000000000024</v>
      </c>
      <c r="L16" s="43">
        <f t="shared" si="2"/>
        <v>0.70306666666666684</v>
      </c>
      <c r="M16" s="43">
        <f t="shared" si="7"/>
        <v>0.70376666666666687</v>
      </c>
      <c r="N16" s="10"/>
      <c r="O16" s="9"/>
      <c r="P16" s="9"/>
      <c r="Q16" s="9"/>
      <c r="R16" s="9"/>
      <c r="S16" s="9"/>
    </row>
    <row r="17" spans="1:19" ht="18.75">
      <c r="A17" s="15" t="s">
        <v>10</v>
      </c>
      <c r="B17" s="3">
        <v>4.7</v>
      </c>
      <c r="C17" s="2">
        <f t="shared" si="3"/>
        <v>45.300000000000004</v>
      </c>
      <c r="D17" s="33">
        <f t="shared" si="0"/>
        <v>6.7821067821067824E-2</v>
      </c>
      <c r="E17" s="4">
        <v>5</v>
      </c>
      <c r="F17" s="34">
        <f t="shared" si="4"/>
        <v>3.5000000000000001E-3</v>
      </c>
      <c r="G17" s="34">
        <f>5*0.0007</f>
        <v>3.5000000000000001E-3</v>
      </c>
      <c r="H17" s="35">
        <f t="shared" si="1"/>
        <v>4.059999999999999E-2</v>
      </c>
      <c r="I17" s="35">
        <f t="shared" si="8"/>
        <v>4.4099999999999993E-2</v>
      </c>
      <c r="J17" s="35">
        <f t="shared" si="2"/>
        <v>0.57185000000000019</v>
      </c>
      <c r="K17" s="35">
        <f t="shared" si="9"/>
        <v>0.57535000000000014</v>
      </c>
      <c r="L17" s="42">
        <f t="shared" si="2"/>
        <v>0.70726666666666682</v>
      </c>
      <c r="M17" s="42">
        <f t="shared" si="7"/>
        <v>0.71076666666666677</v>
      </c>
      <c r="N17" s="9"/>
      <c r="O17" s="9"/>
      <c r="P17" s="9"/>
      <c r="Q17" s="10"/>
      <c r="R17" s="9"/>
      <c r="S17" s="9"/>
    </row>
    <row r="18" spans="1:19" ht="18.75">
      <c r="A18" s="14" t="s">
        <v>5</v>
      </c>
      <c r="B18" s="1">
        <v>3.4</v>
      </c>
      <c r="C18" s="2">
        <f t="shared" si="3"/>
        <v>48.7</v>
      </c>
      <c r="D18" s="33">
        <f t="shared" si="0"/>
        <v>4.9062049062049064E-2</v>
      </c>
      <c r="E18" s="4">
        <v>4</v>
      </c>
      <c r="F18" s="34">
        <f t="shared" si="4"/>
        <v>2.8E-3</v>
      </c>
      <c r="G18" s="34">
        <f t="shared" si="5"/>
        <v>6.9999999999999999E-4</v>
      </c>
      <c r="H18" s="34">
        <f t="shared" si="1"/>
        <v>4.689999999999999E-2</v>
      </c>
      <c r="I18" s="34">
        <f t="shared" si="8"/>
        <v>4.759999999999999E-2</v>
      </c>
      <c r="J18" s="34">
        <f t="shared" si="2"/>
        <v>0.57815000000000016</v>
      </c>
      <c r="K18" s="34">
        <f t="shared" si="9"/>
        <v>0.5788500000000002</v>
      </c>
      <c r="L18" s="43">
        <f t="shared" si="2"/>
        <v>0.71356666666666679</v>
      </c>
      <c r="M18" s="43">
        <f t="shared" si="7"/>
        <v>0.71426666666666683</v>
      </c>
      <c r="N18" s="9"/>
      <c r="O18" s="9"/>
      <c r="P18" s="9"/>
      <c r="Q18" s="10"/>
      <c r="R18" s="9"/>
      <c r="S18" s="9"/>
    </row>
    <row r="19" spans="1:19" ht="18.75">
      <c r="A19" s="14" t="s">
        <v>4</v>
      </c>
      <c r="B19" s="1">
        <v>2.9</v>
      </c>
      <c r="C19" s="2">
        <f t="shared" si="3"/>
        <v>51.6</v>
      </c>
      <c r="D19" s="33">
        <f t="shared" si="0"/>
        <v>4.1847041847041848E-2</v>
      </c>
      <c r="E19" s="4">
        <v>3</v>
      </c>
      <c r="F19" s="34">
        <f t="shared" si="4"/>
        <v>2.0999999999999999E-3</v>
      </c>
      <c r="G19" s="34">
        <f t="shared" si="5"/>
        <v>6.9999999999999999E-4</v>
      </c>
      <c r="H19" s="34">
        <f t="shared" si="1"/>
        <v>4.9699999999999987E-2</v>
      </c>
      <c r="I19" s="34">
        <f t="shared" si="8"/>
        <v>5.0399999999999986E-2</v>
      </c>
      <c r="J19" s="34">
        <f t="shared" si="2"/>
        <v>0.58095000000000019</v>
      </c>
      <c r="K19" s="34">
        <f t="shared" si="9"/>
        <v>0.58165000000000022</v>
      </c>
      <c r="L19" s="43">
        <f t="shared" si="2"/>
        <v>0.71636666666666682</v>
      </c>
      <c r="M19" s="43">
        <f t="shared" si="7"/>
        <v>0.71706666666666685</v>
      </c>
      <c r="N19" s="9"/>
      <c r="O19" s="9"/>
      <c r="P19" s="9"/>
      <c r="Q19" s="10"/>
      <c r="R19" s="9"/>
      <c r="S19" s="9"/>
    </row>
    <row r="20" spans="1:19" ht="18.75">
      <c r="A20" s="14" t="s">
        <v>3</v>
      </c>
      <c r="B20" s="1">
        <v>5.4</v>
      </c>
      <c r="C20" s="2">
        <f t="shared" si="3"/>
        <v>57</v>
      </c>
      <c r="D20" s="33">
        <f t="shared" si="0"/>
        <v>7.7922077922077934E-2</v>
      </c>
      <c r="E20" s="4">
        <v>6</v>
      </c>
      <c r="F20" s="34">
        <f t="shared" si="4"/>
        <v>4.1999999999999997E-3</v>
      </c>
      <c r="G20" s="34">
        <f t="shared" si="5"/>
        <v>6.9999999999999999E-4</v>
      </c>
      <c r="H20" s="34">
        <f t="shared" si="1"/>
        <v>5.4599999999999989E-2</v>
      </c>
      <c r="I20" s="34">
        <f t="shared" si="8"/>
        <v>5.5299999999999988E-2</v>
      </c>
      <c r="J20" s="34">
        <f t="shared" si="2"/>
        <v>0.5858500000000002</v>
      </c>
      <c r="K20" s="34">
        <f t="shared" si="9"/>
        <v>0.58655000000000024</v>
      </c>
      <c r="L20" s="43">
        <f t="shared" si="2"/>
        <v>0.72126666666666683</v>
      </c>
      <c r="M20" s="43">
        <f t="shared" si="7"/>
        <v>0.72196666666666687</v>
      </c>
      <c r="N20" s="9"/>
      <c r="O20" s="9"/>
      <c r="P20" s="9"/>
      <c r="Q20" s="10"/>
      <c r="R20" s="9"/>
      <c r="S20" s="9"/>
    </row>
    <row r="21" spans="1:19" ht="18.75">
      <c r="A21" s="14" t="s">
        <v>9</v>
      </c>
      <c r="B21" s="1">
        <v>2.2999999999999998</v>
      </c>
      <c r="C21" s="2">
        <f t="shared" si="3"/>
        <v>59.3</v>
      </c>
      <c r="D21" s="33">
        <f t="shared" si="0"/>
        <v>3.3189033189033185E-2</v>
      </c>
      <c r="E21" s="4">
        <v>3</v>
      </c>
      <c r="F21" s="34">
        <f t="shared" si="4"/>
        <v>2.0999999999999999E-3</v>
      </c>
      <c r="G21" s="34">
        <f t="shared" si="5"/>
        <v>6.9999999999999999E-4</v>
      </c>
      <c r="H21" s="34">
        <f t="shared" si="1"/>
        <v>5.7399999999999986E-2</v>
      </c>
      <c r="I21" s="34">
        <f t="shared" si="8"/>
        <v>5.8099999999999985E-2</v>
      </c>
      <c r="J21" s="34">
        <f t="shared" si="2"/>
        <v>0.58865000000000023</v>
      </c>
      <c r="K21" s="34">
        <f t="shared" si="9"/>
        <v>0.58935000000000026</v>
      </c>
      <c r="L21" s="43">
        <f t="shared" si="2"/>
        <v>0.72406666666666686</v>
      </c>
      <c r="M21" s="43">
        <f t="shared" si="7"/>
        <v>0.72476666666666689</v>
      </c>
      <c r="N21" s="9"/>
      <c r="O21" s="9"/>
      <c r="P21" s="9"/>
      <c r="Q21" s="9"/>
      <c r="R21" s="9"/>
      <c r="S21" s="9"/>
    </row>
    <row r="22" spans="1:19" ht="18.75">
      <c r="A22" s="14" t="s">
        <v>6</v>
      </c>
      <c r="B22" s="1">
        <v>5</v>
      </c>
      <c r="C22" s="2">
        <f t="shared" si="3"/>
        <v>64.3</v>
      </c>
      <c r="D22" s="33">
        <f t="shared" si="0"/>
        <v>7.2150072150072159E-2</v>
      </c>
      <c r="E22" s="4">
        <v>5</v>
      </c>
      <c r="F22" s="34">
        <f t="shared" si="4"/>
        <v>3.5000000000000001E-3</v>
      </c>
      <c r="G22" s="34">
        <f t="shared" si="5"/>
        <v>6.9999999999999999E-4</v>
      </c>
      <c r="H22" s="34">
        <f t="shared" si="1"/>
        <v>6.1599999999999988E-2</v>
      </c>
      <c r="I22" s="34">
        <f t="shared" si="8"/>
        <v>6.2299999999999987E-2</v>
      </c>
      <c r="J22" s="34">
        <f t="shared" si="2"/>
        <v>0.59285000000000021</v>
      </c>
      <c r="K22" s="34">
        <f t="shared" si="9"/>
        <v>0.59355000000000024</v>
      </c>
      <c r="L22" s="43">
        <f t="shared" si="2"/>
        <v>0.72826666666666684</v>
      </c>
      <c r="M22" s="43">
        <f t="shared" si="7"/>
        <v>0.72896666666666687</v>
      </c>
      <c r="N22" s="9"/>
      <c r="O22" s="9"/>
      <c r="P22" s="9"/>
      <c r="Q22" s="10"/>
      <c r="R22" s="9"/>
      <c r="S22" s="9"/>
    </row>
    <row r="23" spans="1:19" ht="18.75">
      <c r="A23" s="15" t="s">
        <v>11</v>
      </c>
      <c r="B23" s="1">
        <v>5</v>
      </c>
      <c r="C23" s="2">
        <f t="shared" si="3"/>
        <v>69.3</v>
      </c>
      <c r="D23" s="33">
        <f t="shared" si="0"/>
        <v>7.2150072150072159E-2</v>
      </c>
      <c r="E23" s="4">
        <v>6</v>
      </c>
      <c r="F23" s="34">
        <f t="shared" si="4"/>
        <v>4.1999999999999997E-3</v>
      </c>
      <c r="G23" s="34"/>
      <c r="H23" s="35">
        <f t="shared" si="1"/>
        <v>6.649999999999999E-2</v>
      </c>
      <c r="I23" s="34"/>
      <c r="J23" s="35">
        <f t="shared" si="2"/>
        <v>0.59775000000000023</v>
      </c>
      <c r="K23" s="34"/>
      <c r="L23" s="42">
        <f t="shared" si="2"/>
        <v>0.73316666666666686</v>
      </c>
      <c r="M23" s="43"/>
      <c r="N23" s="9"/>
      <c r="O23" s="9"/>
      <c r="P23" s="9"/>
      <c r="Q23" s="10"/>
      <c r="R23" s="9"/>
      <c r="S23" s="9"/>
    </row>
    <row r="25" spans="1:19" ht="18.75">
      <c r="J25" s="13"/>
    </row>
  </sheetData>
  <mergeCells count="5">
    <mergeCell ref="J4:K4"/>
    <mergeCell ref="L4:M4"/>
    <mergeCell ref="J1:M1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 туда</vt:lpstr>
      <vt:lpstr>Расписание обратно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2018-10-30T11:14:21Z</dcterms:modified>
</cp:coreProperties>
</file>